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hlomot\Desktop\"/>
    </mc:Choice>
  </mc:AlternateContent>
  <workbookProtection workbookAlgorithmName="SHA-512" workbookHashValue="4Jci/SX9kRZq2IfhYm4jqcaZNP3pXs2Wpys6wOZMCISqUrExy80sfElUKDaMoAGs2QQPOSUqfPZAbZ4hh9wT7Q==" workbookSaltValue="eeXv7wglHHzYbetD/N5ZiQ==" workbookSpinCount="100000" lockStructure="1"/>
  <bookViews>
    <workbookView xWindow="0" yWindow="0" windowWidth="11970" windowHeight="7785" tabRatio="577" activeTab="1"/>
  </bookViews>
  <sheets>
    <sheet name="תנאי-סף" sheetId="1" r:id="rId1"/>
    <sheet name="איכות" sheetId="5" r:id="rId2"/>
    <sheet name="מחיר וסיכום" sheetId="6" r:id="rId3"/>
  </sheets>
  <definedNames>
    <definedName name="_Ref173487267" localSheetId="0">'תנאי-סף'!#REF!</definedName>
    <definedName name="_Ref179538436" localSheetId="0">'תנאי-סף'!$C$44</definedName>
    <definedName name="_Ref263083897" localSheetId="0">'תנאי-סף'!$C$8</definedName>
    <definedName name="_Ref274737718" localSheetId="0">'תנאי-סף'!$C$9</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'תנאי-סף'!$C$13</definedName>
    <definedName name="_Ref299445146" localSheetId="0">'תנאי-סף'!#REF!</definedName>
    <definedName name="_Ref299615356" localSheetId="0">'תנאי-סף'!#REF!</definedName>
    <definedName name="_Ref299617500" localSheetId="0">'תנאי-סף'!#REF!</definedName>
    <definedName name="_Ref304923103" localSheetId="0">'תנאי-סף'!$C$9</definedName>
    <definedName name="_Ref304980088" localSheetId="0">'תנאי-סף'!#REF!</definedName>
    <definedName name="_Ref306772740" localSheetId="0">'תנאי-סף'!#REF!</definedName>
    <definedName name="_Ref316295880" localSheetId="0">'תנאי-סף'!#REF!</definedName>
    <definedName name="_Ref316372399" localSheetId="0">'תנאי-סף'!$C$13</definedName>
    <definedName name="_Ref329872137" localSheetId="0">'תנאי-סף'!$C$15</definedName>
    <definedName name="_Ref398572025" localSheetId="0">'תנאי-סף'!$C$20</definedName>
    <definedName name="_xlnm.Print_Area" localSheetId="0">'תנאי-סף'!$A$1:$G$49</definedName>
  </definedNames>
  <calcPr calcId="152511"/>
</workbook>
</file>

<file path=xl/calcChain.xml><?xml version="1.0" encoding="utf-8"?>
<calcChain xmlns="http://schemas.openxmlformats.org/spreadsheetml/2006/main">
  <c r="J6" i="5" l="1"/>
  <c r="L6" i="5"/>
  <c r="N6" i="5"/>
  <c r="P6" i="5"/>
  <c r="I7" i="5"/>
  <c r="I5" i="5" s="1"/>
  <c r="K7" i="5"/>
  <c r="K5" i="5" s="1"/>
  <c r="M7" i="5"/>
  <c r="M5" i="5" s="1"/>
  <c r="O7" i="5"/>
  <c r="O5" i="5" s="1"/>
  <c r="K12" i="5"/>
  <c r="M12" i="5"/>
  <c r="J13" i="5"/>
  <c r="L13" i="5"/>
  <c r="N13" i="5"/>
  <c r="P13" i="5"/>
  <c r="J14" i="5"/>
  <c r="I12" i="5" s="1"/>
  <c r="L14" i="5"/>
  <c r="N14" i="5"/>
  <c r="P14" i="5"/>
  <c r="I16" i="5"/>
  <c r="J17" i="5"/>
  <c r="L17" i="5"/>
  <c r="K16" i="5" s="1"/>
  <c r="N17" i="5"/>
  <c r="M16" i="5" s="1"/>
  <c r="P17" i="5"/>
  <c r="O16" i="5" s="1"/>
  <c r="I18" i="5"/>
  <c r="K18" i="5"/>
  <c r="M18" i="5"/>
  <c r="O18" i="5"/>
  <c r="O12" i="5" l="1"/>
  <c r="O24" i="5" s="1"/>
  <c r="O25" i="5" s="1"/>
  <c r="I24" i="5"/>
  <c r="I25" i="5" s="1"/>
  <c r="K24" i="5"/>
  <c r="K25" i="5" s="1"/>
  <c r="M24" i="5"/>
  <c r="M25" i="5" s="1"/>
  <c r="G18" i="5"/>
  <c r="G7" i="5"/>
  <c r="E7" i="5"/>
  <c r="H17" i="5"/>
  <c r="G16" i="5" s="1"/>
  <c r="H14" i="5"/>
  <c r="H13" i="5"/>
  <c r="H6" i="5"/>
  <c r="E12" i="5"/>
  <c r="E5" i="5"/>
  <c r="G12" i="5" l="1"/>
  <c r="F24" i="5"/>
  <c r="G5" i="5"/>
  <c r="D3" i="6"/>
  <c r="E7" i="1"/>
  <c r="F7" i="1"/>
  <c r="D7" i="1"/>
  <c r="G24" i="5" l="1"/>
  <c r="G25" i="5" l="1"/>
  <c r="B15" i="6"/>
  <c r="H5" i="6"/>
  <c r="G5" i="6"/>
  <c r="F5" i="6"/>
  <c r="F15" i="6" s="1"/>
  <c r="E5" i="6"/>
  <c r="D5" i="6"/>
  <c r="E15" i="6" l="1"/>
  <c r="G15" i="6"/>
  <c r="H15" i="6"/>
  <c r="D15" i="6"/>
  <c r="D16" i="6" l="1"/>
  <c r="F16" i="6"/>
  <c r="H16" i="6"/>
  <c r="E16" i="6"/>
  <c r="G16" i="6"/>
</calcChain>
</file>

<file path=xl/sharedStrings.xml><?xml version="1.0" encoding="utf-8"?>
<sst xmlns="http://schemas.openxmlformats.org/spreadsheetml/2006/main" count="116" uniqueCount="101">
  <si>
    <t>ל.ר.</t>
  </si>
  <si>
    <t>$</t>
  </si>
  <si>
    <t>X</t>
  </si>
  <si>
    <t>V</t>
  </si>
  <si>
    <t xml:space="preserve">עומד בכל תנאי-הסף </t>
  </si>
  <si>
    <t>מס' סעיף</t>
  </si>
  <si>
    <t>תיאור התנאי</t>
  </si>
  <si>
    <t>מסמכים נדרשים</t>
  </si>
  <si>
    <t>משקל</t>
  </si>
  <si>
    <t>כן</t>
  </si>
  <si>
    <t>לא</t>
  </si>
  <si>
    <t>קריטריון</t>
  </si>
  <si>
    <t>משקל בציון האיכות</t>
  </si>
  <si>
    <t>ניקוד</t>
  </si>
  <si>
    <t>מעבר סף איכות</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</si>
  <si>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</si>
  <si>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</si>
  <si>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</si>
  <si>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</si>
  <si>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</si>
  <si>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</si>
  <si>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</si>
  <si>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</si>
  <si>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</si>
  <si>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</si>
  <si>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שם איש הקשר:</t>
  </si>
  <si>
    <t>טלפון:</t>
  </si>
  <si>
    <t>כתובת דוא"ל</t>
  </si>
  <si>
    <t>נימוק / ציון גלם</t>
  </si>
  <si>
    <t>תנאי סף מנהליים</t>
  </si>
  <si>
    <t>תנאי סף מקצועיים - המציע</t>
  </si>
  <si>
    <t>המציע הינו גוף משפטי מאוגד הרשום ברשם רשמי בישראל /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</si>
  <si>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</si>
  <si>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</si>
  <si>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אם המציע הוא תאגיד - במועד הגשת ההצעה המציע אינו בעל חובות אגרה שנתית לרשות התאגידים בגין שנת 2013 או מוקדם מכך. כמו כן, אינו מוגדר כ"חברה מפרה" ו/או לא נשלחה אליו התראה על היותו "חברה מפרה" כאמור בסעיף 362א' לחוק החברות, התשנ"ט 1999.</t>
  </si>
  <si>
    <t>ב-5 השנים האחרונות, המציע בעל ניסיון של 4 שנים לכל הפחות במתן ייעוץ בתחום התקשורת ו/או יחסי ציבור ו/או דוברות ל - 2 גופים ציבוריים לפחות.</t>
  </si>
  <si>
    <t>תנאי סף מקצועיים - יועץ בכיר</t>
  </si>
  <si>
    <t>בעל תואר אקדמי.</t>
  </si>
  <si>
    <t>ב-5 השנים האחרונות, בעל ניסיון של 4 שנים לכל הפחות במתן ייעוץ בתחומי התקשורת ו/או יחסי ציבור ו/או דוברות, לרבות ניסיון בניהול משברים תקשורתיים.</t>
  </si>
  <si>
    <t>במהלך התקופה הנ"ל סיפק ייעוץ כאמור לעיל ל-2 גופים ציבוריים לכל הפחות.</t>
  </si>
  <si>
    <t>יועץ בכיר</t>
  </si>
  <si>
    <t>ניסיון בייעוץ תקשורתי</t>
  </si>
  <si>
    <t>ניסיון בייעוץ לגופים בתחומים רלוונטיים (תרבות, ספורט, מדע, חינוך, חברה וקהילה)</t>
  </si>
  <si>
    <t>השכלת היועץ הבכיר</t>
  </si>
  <si>
    <t>יועץ נוסף</t>
  </si>
  <si>
    <t>12.6.1.2</t>
  </si>
  <si>
    <t>12.6.1.1</t>
  </si>
  <si>
    <t>המציע</t>
  </si>
  <si>
    <t>12.6.2</t>
  </si>
  <si>
    <t>12.6.2.1</t>
  </si>
  <si>
    <t>12.6.2.2</t>
  </si>
  <si>
    <t>12.6.2.3</t>
  </si>
  <si>
    <t>אסטרטגיה</t>
  </si>
  <si>
    <t>12.6.3</t>
  </si>
  <si>
    <t>12.6.4</t>
  </si>
  <si>
    <t>שביעות רצון לקוחות</t>
  </si>
  <si>
    <t>עמידה בלוחות זמנים</t>
  </si>
  <si>
    <t>שירותיות והיענות לצרכי הלקוח</t>
  </si>
  <si>
    <t>הצלחת קמפיינים ושיפור תדמית הלקוח</t>
  </si>
  <si>
    <t>התרשמות כללית</t>
  </si>
  <si>
    <r>
      <t xml:space="preserve">תואר ראשון - </t>
    </r>
    <r>
      <rPr>
        <b/>
        <sz val="11"/>
        <rFont val="Arial"/>
        <family val="2"/>
      </rPr>
      <t>0 נק'</t>
    </r>
    <r>
      <rPr>
        <sz val="11"/>
        <rFont val="Arial"/>
        <family val="2"/>
      </rPr>
      <t xml:space="preserve">
תואר אקדמי בתחום התקשורת או תואר שני בתחום כלשהו - </t>
    </r>
    <r>
      <rPr>
        <b/>
        <sz val="11"/>
        <rFont val="Arial"/>
        <family val="2"/>
      </rPr>
      <t>3 נק'</t>
    </r>
    <r>
      <rPr>
        <sz val="11"/>
        <rFont val="Arial"/>
        <family val="2"/>
      </rPr>
      <t xml:space="preserve">
תואר אקדמי בתחום התקשורת + תואר שני כלשהו - </t>
    </r>
    <r>
      <rPr>
        <b/>
        <sz val="11"/>
        <rFont val="Arial"/>
        <family val="2"/>
      </rPr>
      <t>5 נק'</t>
    </r>
  </si>
  <si>
    <t xml:space="preserve">התאמת תכנית הפעילות השוטפת המוצעת לצורכי המשרד </t>
  </si>
  <si>
    <t xml:space="preserve">מידת המקוריות והיצירתיות של האסטרטגיה השיווקית ושל הרעיונות לקידום המשרד </t>
  </si>
  <si>
    <t xml:space="preserve">מידת היישומיות של האסטרטגיה השיווקית ושל הרעיונות לקידום המשרד </t>
  </si>
  <si>
    <t xml:space="preserve">מקרה בוחן </t>
  </si>
  <si>
    <t xml:space="preserve">התרשמות מהצוות ומאופן ההצגה (רהיטות, יכולת העברת המסר וכו') </t>
  </si>
  <si>
    <t>12.6.3.1</t>
  </si>
  <si>
    <t>12.6.1</t>
  </si>
  <si>
    <t>סה"כ</t>
  </si>
  <si>
    <t>6.1.1</t>
  </si>
  <si>
    <t>6.1.2</t>
  </si>
  <si>
    <t>6.1.3</t>
  </si>
  <si>
    <t>6.1.4</t>
  </si>
  <si>
    <t>6.2.1.1</t>
  </si>
  <si>
    <t>6.2.2.1</t>
  </si>
  <si>
    <t>6.2.2.2</t>
  </si>
  <si>
    <t>6.2.2.3</t>
  </si>
  <si>
    <t>עבור אשכול א' בלבד: תנאי סף מקצועיים- יועץ בתחומי התקשורת ו/או יחסי ציבור ו/או דוברות</t>
  </si>
  <si>
    <t xml:space="preserve"> בעל תואר אקדמי.</t>
  </si>
  <si>
    <r>
      <rPr>
        <b/>
        <sz val="7"/>
        <color theme="1"/>
        <rFont val="Times New Roman"/>
        <family val="1"/>
      </rPr>
      <t xml:space="preserve">  </t>
    </r>
    <r>
      <rPr>
        <sz val="12"/>
        <color theme="1"/>
        <rFont val="David"/>
        <family val="2"/>
        <charset val="177"/>
      </rPr>
      <t>בשלוש השנים האחרונות, בעל ניסיון של שנתיים לכל הפחות במתן ייעוץ בתחום התקשורת ו/או יחסי ציבור
 ו/או דוברות.</t>
    </r>
  </si>
  <si>
    <t xml:space="preserve">במהלך התקופה הנ"ל סיפק ייעוץ כאמור לעיל לגוף ציבורי אחד לכל הפחות. </t>
  </si>
  <si>
    <t>6.3.2.1</t>
  </si>
  <si>
    <t>6.3.2.2</t>
  </si>
  <si>
    <t>6.3.2.3</t>
  </si>
  <si>
    <r>
      <t>חוברת ההצעה (</t>
    </r>
    <r>
      <rPr>
        <b/>
        <sz val="11"/>
        <color theme="1"/>
        <rFont val="David"/>
        <family val="2"/>
        <charset val="177"/>
      </rPr>
      <t>נספח א'1</t>
    </r>
    <r>
      <rPr>
        <sz val="11"/>
        <color theme="1"/>
        <rFont val="David"/>
        <family val="2"/>
        <charset val="177"/>
      </rPr>
      <t xml:space="preserve"> ) מלאה וחתומה.</t>
    </r>
  </si>
  <si>
    <t xml:space="preserve">  העתק תעודת עוסק מורשה והעתק של תעודת התאגדות (לפי העניין וסוג התאגדותו המשפטית של המציע) מאושר/ים על ידי עו"ד, לצורך הוכחת העמידה בתנאי הסף שבסעיף ‎‎6.1.1. אם המציע הוא עמותה, עליו להעביר אישור ניהול תקין מטעם רשם העמותות, תקף למועד הגשת ההצעה. </t>
  </si>
  <si>
    <t>אם המציע הוא תאגיד, יצורף בנוסף אישור עו"ד או רו"ח על היות החתומים בשמו על מסמכי המכרז רשאים לחייב את המציע בחתימתם.</t>
  </si>
  <si>
    <t xml:space="preserve">אישורים לפי חוק עסקאות גופים ציבוריים, בדבר ניהול פנקסי חשבונות ורשומות, כשהוא תקף, להוכחת העמידה בתנאי הסף שבסעיף ‎‎6.1.2. </t>
  </si>
  <si>
    <r>
      <t>פרטים אודות השכלתו וניסיונו של היועץ הבכיר כנדרש בסעיף ‎6.2.2. כמו כן, יצורפו קורות חיים ומסמכים המעידים על השכלתו וניסיונו (</t>
    </r>
    <r>
      <rPr>
        <b/>
        <sz val="11"/>
        <color theme="1"/>
        <rFont val="David"/>
        <family val="2"/>
        <charset val="177"/>
      </rPr>
      <t>נספח ב'3</t>
    </r>
    <r>
      <rPr>
        <sz val="11"/>
        <color theme="1"/>
        <rFont val="David"/>
        <family val="2"/>
        <charset val="177"/>
      </rPr>
      <t>).</t>
    </r>
  </si>
  <si>
    <r>
      <t>פרטים אודות ניסיונו של המציע כנדרש בסעיף ‎‎6.2.1. הניסיון הנדרש על 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ופרטי ההתקשרות עמו. (</t>
    </r>
    <r>
      <rPr>
        <b/>
        <sz val="11"/>
        <color theme="1"/>
        <rFont val="David"/>
        <family val="2"/>
        <charset val="177"/>
      </rPr>
      <t>נספח ב'2</t>
    </r>
    <r>
      <rPr>
        <sz val="11"/>
        <color theme="1"/>
        <rFont val="David"/>
        <family val="2"/>
        <charset val="177"/>
      </rPr>
      <t>).</t>
    </r>
  </si>
  <si>
    <t>אם המציע הוא תאגיד - יצרף נסח חברה/שותפות עדכני מרשות התאגידים, לצורך הוכחת עמידה בתנאי הסף שבסעיף ‎6.1.4.</t>
  </si>
  <si>
    <r>
      <t>למציעים באשכול א' בלבד - פרטים אודות השכלתו וניסיונו של היועץ הנוסף, כנדרש בסעיף ‎6.3.2. כן יצורפו קורות חיים ומסמכים המעידים על השכלתו וניסיונו (</t>
    </r>
    <r>
      <rPr>
        <b/>
        <sz val="11"/>
        <color theme="1"/>
        <rFont val="David"/>
        <family val="2"/>
        <charset val="177"/>
      </rPr>
      <t>נספח ב'4</t>
    </r>
    <r>
      <rPr>
        <sz val="11"/>
        <color theme="1"/>
        <rFont val="David"/>
        <family val="2"/>
        <charset val="177"/>
      </rPr>
      <t>).</t>
    </r>
  </si>
  <si>
    <t>הסכמים מותנים עם היועצים המוצעים – ככל שאינם מועסקים על ידי המציע כעובדים שכירים.</t>
  </si>
  <si>
    <r>
      <t>תצהיר בדבר היעדר הרשעות לפי חוק עובדים זרים וחוק שכר מינימום חתום ע"י עו"ד (</t>
    </r>
    <r>
      <rPr>
        <b/>
        <sz val="11"/>
        <color theme="1"/>
        <rFont val="David"/>
        <family val="2"/>
        <charset val="177"/>
      </rPr>
      <t>נספח ב'5</t>
    </r>
    <r>
      <rPr>
        <sz val="11"/>
        <color theme="1"/>
        <rFont val="David"/>
        <family val="2"/>
        <charset val="177"/>
      </rPr>
      <t>).</t>
    </r>
  </si>
  <si>
    <r>
      <t>התחייבות ואישור המציע לקיום החקיקה בתחום העסקת עובדים חתומה ע"י עו"ד (</t>
    </r>
    <r>
      <rPr>
        <b/>
        <sz val="11"/>
        <color theme="1"/>
        <rFont val="David"/>
        <family val="2"/>
        <charset val="177"/>
      </rPr>
      <t>נספח ב'6</t>
    </r>
    <r>
      <rPr>
        <sz val="11"/>
        <color theme="1"/>
        <rFont val="David"/>
        <family val="2"/>
        <charset val="177"/>
      </rPr>
      <t>).</t>
    </r>
  </si>
  <si>
    <r>
      <t>התחייבות להימנע מניגוד עניינים (</t>
    </r>
    <r>
      <rPr>
        <b/>
        <sz val="11"/>
        <color theme="1"/>
        <rFont val="David"/>
        <family val="2"/>
        <charset val="177"/>
      </rPr>
      <t>נספח ב'7</t>
    </r>
    <r>
      <rPr>
        <sz val="11"/>
        <color theme="1"/>
        <rFont val="David"/>
        <family val="2"/>
        <charset val="177"/>
      </rPr>
      <t>).</t>
    </r>
  </si>
  <si>
    <r>
      <t>התחייבות לשמירת סודיות ולמניעת ניגוד עניינים (</t>
    </r>
    <r>
      <rPr>
        <b/>
        <sz val="11"/>
        <color theme="1"/>
        <rFont val="David"/>
        <family val="2"/>
        <charset val="177"/>
      </rPr>
      <t>נספח ב'8</t>
    </r>
    <r>
      <rPr>
        <sz val="11"/>
        <color theme="1"/>
        <rFont val="David"/>
        <family val="2"/>
        <charset val="177"/>
      </rPr>
      <t>).</t>
    </r>
  </si>
  <si>
    <r>
      <t>הצהרה על שימוש בתוכנות מקוריות (</t>
    </r>
    <r>
      <rPr>
        <b/>
        <sz val="11"/>
        <color theme="1"/>
        <rFont val="David"/>
        <family val="2"/>
        <charset val="177"/>
      </rPr>
      <t>נספח ב'9</t>
    </r>
    <r>
      <rPr>
        <sz val="11"/>
        <color theme="1"/>
        <rFont val="David"/>
        <family val="2"/>
        <charset val="177"/>
      </rPr>
      <t xml:space="preserve">). </t>
    </r>
  </si>
  <si>
    <r>
      <t>פרטי הצעת המחיר (</t>
    </r>
    <r>
      <rPr>
        <b/>
        <sz val="11"/>
        <color theme="1"/>
        <rFont val="David"/>
        <family val="2"/>
        <charset val="177"/>
      </rPr>
      <t>נספח ב'10</t>
    </r>
    <r>
      <rPr>
        <sz val="11"/>
        <color theme="1"/>
        <rFont val="David"/>
        <family val="2"/>
        <charset val="177"/>
      </rPr>
      <t>).</t>
    </r>
  </si>
  <si>
    <t xml:space="preserve">מסמך בשפה העברית המתאר את פרופיל המציע. </t>
  </si>
  <si>
    <t>המציע יכין ויצרף להצעתו תכנית עבודה כתובה לביצוע השירותים, בה יציג כיצד בכוונתו ליישם ולהפעיל את הדרישות והמטלות המופיעות במפרט שבנספח א' למכרז.</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</si>
</sst>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29" x14ac:knownFonts="1">
    <font>
      <sz val="11"/>
      <color theme="1"/>
      <name val="Arial"/>
      <family val="2"/>
      <charset val="177"/>
      <scheme val="minor"/>
    </font>
    <font>
      <sz val="11"/>
      <color theme="1"/>
      <name val="David"/>
      <family val="2"/>
      <charset val="177"/>
    </font>
    <font>
      <b/>
      <sz val="12"/>
      <color theme="1"/>
      <name val="David"/>
      <family val="2"/>
      <charset val="177"/>
    </font>
    <font>
      <sz val="11"/>
      <color theme="1"/>
      <name val="Times New Roman"/>
      <family val="1"/>
      <scheme val="major"/>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sz val="11"/>
      <color theme="0"/>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4"/>
      <name val="Arial"/>
      <family val="2"/>
    </font>
    <font>
      <b/>
      <sz val="12"/>
      <name val="Arial"/>
      <family val="2"/>
    </font>
    <font>
      <b/>
      <sz val="11"/>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sz val="12"/>
      <color theme="1"/>
      <name val="Arial"/>
      <family val="2"/>
      <charset val="177"/>
      <scheme val="minor"/>
    </font>
    <font>
      <b/>
      <sz val="11"/>
      <color theme="0"/>
      <name val="Arial"/>
      <family val="2"/>
      <scheme val="minor"/>
    </font>
    <font>
      <b/>
      <sz val="15"/>
      <color theme="0"/>
      <name val="David"/>
      <family val="2"/>
      <charset val="177"/>
    </font>
    <font>
      <u/>
      <sz val="11"/>
      <color theme="10"/>
      <name val="Arial"/>
      <family val="2"/>
      <charset val="177"/>
      <scheme val="minor"/>
    </font>
    <font>
      <sz val="12"/>
      <name val="Arial"/>
      <family val="2"/>
    </font>
    <font>
      <b/>
      <sz val="7"/>
      <color theme="1"/>
      <name val="Times New Roman"/>
      <family val="1"/>
    </font>
  </fonts>
  <fills count="2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0"/>
        <bgColor theme="8" tint="0.79998168889431442"/>
      </patternFill>
    </fill>
    <fill>
      <patternFill patternType="solid">
        <fgColor theme="5" tint="0.39997558519241921"/>
        <bgColor indexed="64"/>
      </patternFill>
    </fill>
  </fills>
  <borders count="64">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s>
  <cellStyleXfs count="3">
    <xf numFmtId="0" fontId="0" fillId="0" borderId="0"/>
    <xf numFmtId="9" fontId="11" fillId="0" borderId="0" applyFont="0" applyFill="0" applyBorder="0" applyAlignment="0" applyProtection="0"/>
    <xf numFmtId="0" fontId="26" fillId="0" borderId="0" applyNumberFormat="0" applyFill="0" applyBorder="0" applyAlignment="0" applyProtection="0"/>
  </cellStyleXfs>
  <cellXfs count="238">
    <xf numFmtId="0" fontId="0" fillId="0" borderId="0" xfId="0"/>
    <xf numFmtId="0" fontId="3" fillId="3" borderId="5" xfId="0" applyFont="1" applyFill="1" applyBorder="1" applyAlignment="1" applyProtection="1">
      <alignment horizontal="center" vertical="center" wrapText="1"/>
      <protection locked="0"/>
    </xf>
    <xf numFmtId="0" fontId="0" fillId="0" borderId="0" xfId="0" applyProtection="1">
      <protection hidden="1"/>
    </xf>
    <xf numFmtId="0" fontId="15" fillId="0" borderId="0" xfId="0" applyFont="1" applyProtection="1">
      <protection hidden="1"/>
    </xf>
    <xf numFmtId="0" fontId="17" fillId="11" borderId="27" xfId="0" applyFont="1" applyFill="1" applyBorder="1" applyAlignment="1" applyProtection="1">
      <alignment horizontal="center" vertical="center" wrapText="1" readingOrder="2"/>
      <protection hidden="1"/>
    </xf>
    <xf numFmtId="0" fontId="6" fillId="0" borderId="0" xfId="0" applyFont="1" applyProtection="1">
      <protection hidden="1"/>
    </xf>
    <xf numFmtId="0" fontId="23" fillId="0" borderId="0" xfId="0" applyFont="1" applyProtection="1">
      <protection hidden="1"/>
    </xf>
    <xf numFmtId="0" fontId="12" fillId="0" borderId="0" xfId="0" applyFont="1" applyProtection="1">
      <protection hidden="1"/>
    </xf>
    <xf numFmtId="0" fontId="0" fillId="0" borderId="0" xfId="0" applyAlignment="1" applyProtection="1">
      <alignment readingOrder="2"/>
      <protection hidden="1"/>
    </xf>
    <xf numFmtId="0" fontId="7" fillId="7" borderId="14" xfId="0" applyFont="1" applyFill="1" applyBorder="1" applyAlignment="1" applyProtection="1">
      <alignment readingOrder="2"/>
      <protection hidden="1"/>
    </xf>
    <xf numFmtId="0" fontId="9" fillId="7" borderId="14" xfId="0" applyFont="1" applyFill="1" applyBorder="1" applyAlignment="1" applyProtection="1">
      <alignment horizontal="center" vertical="center" readingOrder="2"/>
      <protection hidden="1"/>
    </xf>
    <xf numFmtId="0" fontId="2" fillId="7" borderId="4" xfId="0" applyFont="1" applyFill="1" applyBorder="1" applyAlignment="1" applyProtection="1">
      <alignment horizontal="center" wrapText="1"/>
      <protection hidden="1"/>
    </xf>
    <xf numFmtId="0" fontId="0" fillId="4" borderId="0" xfId="0" applyFill="1" applyProtection="1">
      <protection hidden="1"/>
    </xf>
    <xf numFmtId="49" fontId="5" fillId="8" borderId="7" xfId="0" applyNumberFormat="1" applyFont="1" applyFill="1" applyBorder="1" applyAlignment="1" applyProtection="1">
      <alignment horizontal="center" vertical="center" wrapText="1"/>
      <protection hidden="1"/>
    </xf>
    <xf numFmtId="0" fontId="5" fillId="8" borderId="7" xfId="0" applyFont="1" applyFill="1" applyBorder="1" applyAlignment="1" applyProtection="1">
      <alignment horizontal="center" vertical="center" wrapText="1"/>
      <protection hidden="1"/>
    </xf>
    <xf numFmtId="0" fontId="4" fillId="8" borderId="7" xfId="0" applyFont="1" applyFill="1" applyBorder="1" applyAlignment="1" applyProtection="1">
      <alignment horizontal="center" vertical="center" wrapText="1"/>
      <protection hidden="1"/>
    </xf>
    <xf numFmtId="49" fontId="2" fillId="6" borderId="6" xfId="0" applyNumberFormat="1" applyFont="1" applyFill="1" applyBorder="1" applyAlignment="1" applyProtection="1">
      <alignment horizontal="center" vertical="center" readingOrder="2"/>
      <protection hidden="1"/>
    </xf>
    <xf numFmtId="49" fontId="5" fillId="9" borderId="7" xfId="0" applyNumberFormat="1" applyFont="1" applyFill="1" applyBorder="1" applyAlignment="1" applyProtection="1">
      <alignment horizontal="center" vertical="center"/>
      <protection hidden="1"/>
    </xf>
    <xf numFmtId="0" fontId="5" fillId="9" borderId="10" xfId="0" applyNumberFormat="1" applyFont="1" applyFill="1" applyBorder="1" applyAlignment="1" applyProtection="1">
      <alignment horizontal="center" vertical="center" wrapText="1" readingOrder="2"/>
      <protection hidden="1"/>
    </xf>
    <xf numFmtId="0" fontId="6" fillId="4" borderId="0" xfId="0" applyFont="1" applyFill="1" applyProtection="1">
      <protection hidden="1"/>
    </xf>
    <xf numFmtId="0" fontId="13" fillId="13" borderId="8" xfId="0" applyFont="1" applyFill="1" applyBorder="1" applyAlignment="1" applyProtection="1">
      <alignment horizontal="center" vertical="center"/>
      <protection hidden="1"/>
    </xf>
    <xf numFmtId="0" fontId="0" fillId="4" borderId="0" xfId="0" applyFill="1" applyBorder="1" applyProtection="1">
      <protection hidden="1"/>
    </xf>
    <xf numFmtId="0" fontId="0" fillId="2" borderId="3" xfId="0" applyFill="1" applyBorder="1" applyAlignment="1" applyProtection="1">
      <alignment horizontal="center"/>
      <protection hidden="1"/>
    </xf>
    <xf numFmtId="0" fontId="0" fillId="2" borderId="2" xfId="0" applyFill="1" applyBorder="1" applyAlignment="1" applyProtection="1">
      <alignment horizontal="center"/>
      <protection hidden="1"/>
    </xf>
    <xf numFmtId="0" fontId="0" fillId="2" borderId="1" xfId="0" applyFill="1" applyBorder="1" applyProtection="1">
      <protection hidden="1"/>
    </xf>
    <xf numFmtId="0" fontId="9" fillId="7" borderId="4" xfId="0" applyFont="1" applyFill="1" applyBorder="1" applyAlignment="1" applyProtection="1">
      <alignment horizontal="center" vertical="center" wrapText="1"/>
      <protection locked="0"/>
    </xf>
    <xf numFmtId="0" fontId="9" fillId="19" borderId="35" xfId="0" applyFont="1" applyFill="1" applyBorder="1" applyAlignment="1" applyProtection="1">
      <alignment horizontal="center" vertical="center" readingOrder="2"/>
      <protection hidden="1"/>
    </xf>
    <xf numFmtId="0" fontId="9" fillId="19" borderId="32" xfId="0" applyFont="1" applyFill="1" applyBorder="1" applyAlignment="1" applyProtection="1">
      <alignment horizontal="center" vertical="center" readingOrder="2"/>
      <protection hidden="1"/>
    </xf>
    <xf numFmtId="0" fontId="9" fillId="19" borderId="36" xfId="0" applyFont="1" applyFill="1" applyBorder="1" applyAlignment="1" applyProtection="1">
      <alignment horizontal="center" vertical="center" readingOrder="2"/>
      <protection hidden="1"/>
    </xf>
    <xf numFmtId="0" fontId="9" fillId="19" borderId="37" xfId="0" applyFont="1" applyFill="1" applyBorder="1" applyAlignment="1" applyProtection="1">
      <alignment horizontal="center" vertical="center" wrapText="1"/>
      <protection hidden="1"/>
    </xf>
    <xf numFmtId="0" fontId="9" fillId="19" borderId="38" xfId="0" applyFont="1" applyFill="1" applyBorder="1" applyAlignment="1" applyProtection="1">
      <alignment horizontal="center" vertical="center" wrapText="1"/>
      <protection hidden="1"/>
    </xf>
    <xf numFmtId="0" fontId="9" fillId="19" borderId="39" xfId="0" applyFont="1" applyFill="1" applyBorder="1" applyAlignment="1" applyProtection="1">
      <alignment horizontal="center" vertical="center" wrapText="1"/>
      <protection hidden="1"/>
    </xf>
    <xf numFmtId="0" fontId="14" fillId="7" borderId="5" xfId="0" applyFont="1" applyFill="1" applyBorder="1" applyAlignment="1" applyProtection="1">
      <alignment vertical="center"/>
      <protection hidden="1"/>
    </xf>
    <xf numFmtId="0" fontId="14" fillId="14" borderId="4" xfId="0" applyFont="1" applyFill="1" applyBorder="1" applyAlignment="1" applyProtection="1">
      <alignment vertical="center"/>
      <protection hidden="1"/>
    </xf>
    <xf numFmtId="2" fontId="14" fillId="14" borderId="40" xfId="0" applyNumberFormat="1" applyFont="1" applyFill="1" applyBorder="1" applyAlignment="1" applyProtection="1">
      <alignment horizontal="center" vertical="center"/>
      <protection hidden="1"/>
    </xf>
    <xf numFmtId="2" fontId="14" fillId="14" borderId="34" xfId="0" applyNumberFormat="1" applyFont="1" applyFill="1" applyBorder="1" applyAlignment="1" applyProtection="1">
      <alignment horizontal="center" vertical="center"/>
      <protection hidden="1"/>
    </xf>
    <xf numFmtId="2" fontId="14" fillId="14" borderId="31" xfId="0" applyNumberFormat="1" applyFont="1" applyFill="1" applyBorder="1" applyAlignment="1" applyProtection="1">
      <alignment horizontal="center" vertical="center"/>
      <protection hidden="1"/>
    </xf>
    <xf numFmtId="0" fontId="9" fillId="19" borderId="33" xfId="0" applyFont="1" applyFill="1" applyBorder="1" applyAlignment="1" applyProtection="1">
      <alignment horizontal="center" vertical="center" readingOrder="2"/>
      <protection hidden="1"/>
    </xf>
    <xf numFmtId="0" fontId="14" fillId="19" borderId="33" xfId="0" applyFont="1" applyFill="1" applyBorder="1" applyAlignment="1" applyProtection="1">
      <alignment horizontal="center"/>
      <protection hidden="1"/>
    </xf>
    <xf numFmtId="0" fontId="14" fillId="19" borderId="36" xfId="0" applyFont="1" applyFill="1" applyBorder="1" applyProtection="1">
      <protection hidden="1"/>
    </xf>
    <xf numFmtId="0" fontId="9" fillId="19" borderId="43" xfId="0" applyFont="1" applyFill="1" applyBorder="1" applyAlignment="1" applyProtection="1">
      <alignment horizontal="center" vertical="center" wrapText="1"/>
      <protection hidden="1"/>
    </xf>
    <xf numFmtId="0" fontId="9" fillId="19" borderId="21" xfId="0" applyFont="1" applyFill="1" applyBorder="1" applyAlignment="1" applyProtection="1">
      <alignment horizontal="center" vertical="center" wrapText="1"/>
      <protection hidden="1"/>
    </xf>
    <xf numFmtId="0" fontId="9" fillId="19" borderId="42" xfId="0" applyFont="1" applyFill="1" applyBorder="1" applyAlignment="1" applyProtection="1">
      <alignment horizontal="center" vertical="center" wrapText="1"/>
      <protection hidden="1"/>
    </xf>
    <xf numFmtId="9" fontId="0" fillId="20" borderId="26" xfId="0" applyNumberFormat="1" applyFill="1" applyBorder="1" applyAlignment="1" applyProtection="1">
      <alignment horizontal="center"/>
      <protection hidden="1"/>
    </xf>
    <xf numFmtId="0" fontId="15" fillId="20" borderId="39" xfId="0" applyFont="1" applyFill="1" applyBorder="1" applyProtection="1">
      <protection hidden="1"/>
    </xf>
    <xf numFmtId="2" fontId="15" fillId="20" borderId="37" xfId="0" applyNumberFormat="1" applyFont="1" applyFill="1" applyBorder="1" applyAlignment="1" applyProtection="1">
      <alignment horizontal="center" vertical="center"/>
      <protection hidden="1"/>
    </xf>
    <xf numFmtId="2" fontId="15" fillId="20" borderId="38" xfId="0" applyNumberFormat="1" applyFont="1" applyFill="1" applyBorder="1" applyAlignment="1" applyProtection="1">
      <alignment horizontal="center" vertical="center"/>
      <protection hidden="1"/>
    </xf>
    <xf numFmtId="2" fontId="15" fillId="20" borderId="39" xfId="0" applyNumberFormat="1" applyFont="1" applyFill="1" applyBorder="1" applyAlignment="1" applyProtection="1">
      <alignment horizontal="center" vertical="center"/>
      <protection hidden="1"/>
    </xf>
    <xf numFmtId="9" fontId="24" fillId="18" borderId="26" xfId="0" applyNumberFormat="1" applyFont="1" applyFill="1" applyBorder="1" applyAlignment="1" applyProtection="1">
      <alignment horizontal="center" vertical="center"/>
      <protection hidden="1"/>
    </xf>
    <xf numFmtId="0" fontId="24" fillId="18" borderId="39" xfId="0" applyFont="1" applyFill="1" applyBorder="1" applyAlignment="1" applyProtection="1">
      <alignment vertical="center"/>
      <protection hidden="1"/>
    </xf>
    <xf numFmtId="2" fontId="24" fillId="18" borderId="37" xfId="0" applyNumberFormat="1" applyFont="1" applyFill="1" applyBorder="1" applyAlignment="1" applyProtection="1">
      <alignment horizontal="center" vertical="center"/>
      <protection hidden="1"/>
    </xf>
    <xf numFmtId="2" fontId="24" fillId="18" borderId="38" xfId="0" applyNumberFormat="1" applyFont="1" applyFill="1" applyBorder="1" applyAlignment="1" applyProtection="1">
      <alignment horizontal="center" vertical="center"/>
      <protection hidden="1"/>
    </xf>
    <xf numFmtId="2" fontId="24" fillId="18" borderId="39" xfId="0" applyNumberFormat="1" applyFont="1" applyFill="1" applyBorder="1" applyAlignment="1" applyProtection="1">
      <alignment horizontal="center" vertical="center"/>
      <protection hidden="1"/>
    </xf>
    <xf numFmtId="0" fontId="14" fillId="12" borderId="40" xfId="0" applyFont="1" applyFill="1" applyBorder="1" applyAlignment="1" applyProtection="1">
      <alignment horizontal="center" vertical="center"/>
      <protection hidden="1"/>
    </xf>
    <xf numFmtId="0" fontId="14" fillId="12" borderId="34" xfId="0" applyFont="1" applyFill="1" applyBorder="1" applyAlignment="1" applyProtection="1">
      <alignment horizontal="center" vertical="center"/>
      <protection hidden="1"/>
    </xf>
    <xf numFmtId="0" fontId="14" fillId="12" borderId="31" xfId="0" applyFont="1" applyFill="1" applyBorder="1" applyAlignment="1" applyProtection="1">
      <alignment horizontal="center" vertical="center"/>
      <protection hidden="1"/>
    </xf>
    <xf numFmtId="165" fontId="0" fillId="7" borderId="37" xfId="0" applyNumberFormat="1" applyFill="1" applyBorder="1" applyAlignment="1" applyProtection="1">
      <alignment horizontal="center" vertical="center"/>
      <protection locked="0"/>
    </xf>
    <xf numFmtId="165" fontId="0" fillId="7" borderId="38" xfId="0" applyNumberFormat="1" applyFill="1" applyBorder="1" applyAlignment="1" applyProtection="1">
      <alignment horizontal="center" vertical="center"/>
      <protection locked="0"/>
    </xf>
    <xf numFmtId="165" fontId="0" fillId="7" borderId="39" xfId="0" applyNumberFormat="1" applyFill="1" applyBorder="1" applyAlignment="1" applyProtection="1">
      <alignment horizontal="center" vertical="center"/>
      <protection locked="0"/>
    </xf>
    <xf numFmtId="0" fontId="0" fillId="0" borderId="0" xfId="0" applyAlignment="1" applyProtection="1">
      <alignment wrapText="1"/>
      <protection hidden="1"/>
    </xf>
    <xf numFmtId="0" fontId="9" fillId="7" borderId="2" xfId="0" applyFont="1" applyFill="1" applyBorder="1" applyAlignment="1" applyProtection="1">
      <alignment horizontal="center" vertical="center" wrapText="1"/>
      <protection hidden="1"/>
    </xf>
    <xf numFmtId="0" fontId="9" fillId="7" borderId="2"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16" xfId="0" applyFont="1" applyFill="1" applyBorder="1" applyAlignment="1" applyProtection="1">
      <alignment horizontal="center" vertical="center" wrapText="1"/>
      <protection locked="0"/>
    </xf>
    <xf numFmtId="0" fontId="2" fillId="7" borderId="2" xfId="0" applyFont="1" applyFill="1" applyBorder="1" applyAlignment="1" applyProtection="1">
      <alignment horizontal="center" wrapText="1"/>
      <protection hidden="1"/>
    </xf>
    <xf numFmtId="0" fontId="2" fillId="7" borderId="5" xfId="0" applyFont="1" applyFill="1" applyBorder="1" applyAlignment="1" applyProtection="1">
      <alignment horizontal="center" wrapText="1"/>
      <protection hidden="1"/>
    </xf>
    <xf numFmtId="0" fontId="9" fillId="7" borderId="16" xfId="0" applyFont="1" applyFill="1" applyBorder="1" applyAlignment="1" applyProtection="1">
      <alignment horizontal="center" vertical="center" wrapText="1"/>
      <protection hidden="1"/>
    </xf>
    <xf numFmtId="0" fontId="9" fillId="7" borderId="4" xfId="0" applyFont="1" applyFill="1" applyBorder="1" applyAlignment="1" applyProtection="1">
      <alignment horizontal="center" vertical="center" wrapText="1"/>
      <protection hidden="1"/>
    </xf>
    <xf numFmtId="0" fontId="26" fillId="7" borderId="4" xfId="2" applyFill="1" applyBorder="1" applyAlignment="1" applyProtection="1">
      <alignment horizontal="center" vertical="center" wrapText="1"/>
      <protection locked="0"/>
    </xf>
    <xf numFmtId="0" fontId="8" fillId="6" borderId="11" xfId="0" applyFont="1" applyFill="1" applyBorder="1" applyAlignment="1" applyProtection="1">
      <alignment horizontal="right" vertical="center" wrapText="1" readingOrder="2"/>
      <protection hidden="1"/>
    </xf>
    <xf numFmtId="0" fontId="8" fillId="6" borderId="12" xfId="0" applyFont="1" applyFill="1" applyBorder="1" applyAlignment="1" applyProtection="1">
      <alignment horizontal="right" vertical="center" wrapText="1" readingOrder="2"/>
      <protection hidden="1"/>
    </xf>
    <xf numFmtId="0" fontId="0" fillId="0" borderId="44" xfId="0" applyBorder="1" applyProtection="1">
      <protection hidden="1"/>
    </xf>
    <xf numFmtId="0" fontId="5" fillId="12" borderId="7" xfId="0" applyNumberFormat="1" applyFont="1" applyFill="1" applyBorder="1" applyAlignment="1" applyProtection="1">
      <alignment horizontal="center" vertical="center"/>
      <protection hidden="1"/>
    </xf>
    <xf numFmtId="0" fontId="2" fillId="3" borderId="6" xfId="0" applyNumberFormat="1" applyFont="1" applyFill="1" applyBorder="1" applyAlignment="1" applyProtection="1">
      <alignment horizontal="center" vertical="center" readingOrder="2"/>
      <protection hidden="1"/>
    </xf>
    <xf numFmtId="0" fontId="5" fillId="12" borderId="9" xfId="0" applyFont="1" applyFill="1" applyBorder="1" applyAlignment="1" applyProtection="1">
      <alignment horizontal="center" vertical="center" wrapText="1" readingOrder="2"/>
      <protection hidden="1"/>
    </xf>
    <xf numFmtId="0" fontId="1" fillId="3" borderId="45" xfId="0" applyFont="1" applyFill="1" applyBorder="1" applyAlignment="1" applyProtection="1">
      <alignment horizontal="right" vertical="center" wrapText="1" readingOrder="2"/>
      <protection hidden="1"/>
    </xf>
    <xf numFmtId="0" fontId="1" fillId="3" borderId="23" xfId="0" applyFont="1" applyFill="1" applyBorder="1" applyAlignment="1" applyProtection="1">
      <alignment horizontal="right" vertical="center" wrapText="1" readingOrder="2"/>
      <protection hidden="1"/>
    </xf>
    <xf numFmtId="9" fontId="20" fillId="16" borderId="10" xfId="1" applyFont="1" applyFill="1" applyBorder="1" applyAlignment="1" applyProtection="1">
      <alignment horizontal="center" vertical="center" wrapText="1" readingOrder="2"/>
      <protection hidden="1"/>
    </xf>
    <xf numFmtId="49" fontId="2" fillId="5" borderId="2" xfId="0" applyNumberFormat="1" applyFont="1" applyFill="1" applyBorder="1" applyAlignment="1" applyProtection="1">
      <alignment horizontal="center" vertical="center" readingOrder="2"/>
      <protection hidden="1"/>
    </xf>
    <xf numFmtId="0" fontId="8" fillId="5" borderId="48" xfId="0" applyFont="1" applyFill="1" applyBorder="1" applyAlignment="1" applyProtection="1">
      <alignment horizontal="right" vertical="center" wrapText="1" readingOrder="2"/>
      <protection hidden="1"/>
    </xf>
    <xf numFmtId="49" fontId="2" fillId="7" borderId="11" xfId="0" applyNumberFormat="1" applyFont="1" applyFill="1" applyBorder="1" applyAlignment="1" applyProtection="1">
      <alignment horizontal="center" vertical="center" readingOrder="2"/>
      <protection hidden="1"/>
    </xf>
    <xf numFmtId="0" fontId="3" fillId="7" borderId="5" xfId="0" applyFont="1" applyFill="1" applyBorder="1" applyAlignment="1" applyProtection="1">
      <alignment horizontal="center" vertical="center" wrapText="1"/>
      <protection locked="0"/>
    </xf>
    <xf numFmtId="0" fontId="21" fillId="17" borderId="10" xfId="0" applyFont="1" applyFill="1" applyBorder="1" applyAlignment="1" applyProtection="1">
      <alignment horizontal="center" vertical="center" wrapText="1" readingOrder="2"/>
      <protection hidden="1"/>
    </xf>
    <xf numFmtId="2" fontId="2" fillId="3" borderId="6" xfId="0" applyNumberFormat="1" applyFont="1" applyFill="1" applyBorder="1" applyAlignment="1" applyProtection="1">
      <alignment horizontal="center" vertical="center" readingOrder="2"/>
      <protection hidden="1"/>
    </xf>
    <xf numFmtId="0" fontId="0" fillId="0" borderId="0" xfId="0" applyAlignment="1" applyProtection="1">
      <alignment vertical="center"/>
      <protection hidden="1"/>
    </xf>
    <xf numFmtId="1" fontId="19" fillId="15" borderId="17" xfId="1" applyNumberFormat="1" applyFont="1" applyFill="1" applyBorder="1" applyAlignment="1" applyProtection="1">
      <alignment horizontal="center" vertical="center" wrapText="1" readingOrder="2"/>
      <protection locked="0" hidden="1"/>
    </xf>
    <xf numFmtId="1" fontId="19" fillId="15" borderId="8" xfId="1" applyNumberFormat="1" applyFont="1" applyFill="1" applyBorder="1" applyAlignment="1" applyProtection="1">
      <alignment horizontal="center" vertical="center" wrapText="1" readingOrder="2"/>
      <protection locked="0" hidden="1"/>
    </xf>
    <xf numFmtId="0" fontId="19" fillId="15" borderId="20" xfId="0" applyFont="1" applyFill="1" applyBorder="1" applyAlignment="1" applyProtection="1">
      <alignment horizontal="center" vertical="center" wrapText="1" readingOrder="2"/>
      <protection locked="0" hidden="1"/>
    </xf>
    <xf numFmtId="2" fontId="15" fillId="20" borderId="23" xfId="0" applyNumberFormat="1" applyFont="1" applyFill="1" applyBorder="1" applyAlignment="1" applyProtection="1">
      <alignment horizontal="center" vertical="center"/>
      <protection hidden="1"/>
    </xf>
    <xf numFmtId="0" fontId="13" fillId="23" borderId="8" xfId="0" applyFont="1" applyFill="1" applyBorder="1" applyAlignment="1" applyProtection="1">
      <alignment horizontal="center" vertical="center"/>
      <protection hidden="1"/>
    </xf>
    <xf numFmtId="0" fontId="9" fillId="7" borderId="3" xfId="0" applyFont="1" applyFill="1" applyBorder="1" applyAlignment="1" applyProtection="1">
      <alignment horizontal="center" vertical="center" readingOrder="2"/>
      <protection hidden="1"/>
    </xf>
    <xf numFmtId="49" fontId="5" fillId="2" borderId="7" xfId="0" applyNumberFormat="1" applyFont="1" applyFill="1" applyBorder="1" applyAlignment="1" applyProtection="1">
      <alignment horizontal="center" vertical="center"/>
      <protection hidden="1"/>
    </xf>
    <xf numFmtId="0" fontId="5" fillId="2" borderId="10" xfId="0" applyNumberFormat="1" applyFont="1" applyFill="1" applyBorder="1" applyAlignment="1" applyProtection="1">
      <alignment horizontal="center" vertical="center" wrapText="1" readingOrder="2"/>
      <protection hidden="1"/>
    </xf>
    <xf numFmtId="0" fontId="3" fillId="3" borderId="6" xfId="0" applyFont="1" applyFill="1" applyBorder="1" applyAlignment="1" applyProtection="1">
      <alignment horizontal="center" vertical="center" wrapText="1"/>
      <protection locked="0"/>
    </xf>
    <xf numFmtId="0" fontId="13" fillId="3" borderId="7" xfId="0" applyFont="1" applyFill="1" applyBorder="1" applyAlignment="1" applyProtection="1">
      <alignment horizontal="center" vertical="center" wrapText="1"/>
      <protection locked="0"/>
    </xf>
    <xf numFmtId="0" fontId="8" fillId="7" borderId="12" xfId="0" applyFont="1" applyFill="1" applyBorder="1" applyAlignment="1" applyProtection="1">
      <alignment horizontal="right" vertical="center" wrapText="1" readingOrder="2"/>
      <protection hidden="1"/>
    </xf>
    <xf numFmtId="0" fontId="8" fillId="7" borderId="49" xfId="0" applyFont="1" applyFill="1" applyBorder="1" applyAlignment="1" applyProtection="1">
      <alignment horizontal="right" vertical="center" wrapText="1" readingOrder="2"/>
      <protection hidden="1"/>
    </xf>
    <xf numFmtId="0" fontId="3" fillId="7" borderId="14" xfId="0" applyFont="1" applyFill="1" applyBorder="1" applyAlignment="1" applyProtection="1">
      <alignment horizontal="center" vertical="center" wrapText="1"/>
      <protection locked="0"/>
    </xf>
    <xf numFmtId="0" fontId="3" fillId="7" borderId="4"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16" fillId="11" borderId="18" xfId="0" applyFont="1" applyFill="1" applyBorder="1" applyAlignment="1" applyProtection="1">
      <alignment horizontal="center" vertical="center" wrapText="1" readingOrder="2"/>
      <protection hidden="1"/>
    </xf>
    <xf numFmtId="0" fontId="21" fillId="17" borderId="28" xfId="0" applyFont="1" applyFill="1" applyBorder="1" applyAlignment="1" applyProtection="1">
      <alignment horizontal="center" vertical="center" wrapText="1" readingOrder="2"/>
      <protection hidden="1"/>
    </xf>
    <xf numFmtId="0" fontId="20" fillId="16" borderId="28" xfId="0" applyFont="1" applyFill="1" applyBorder="1" applyAlignment="1" applyProtection="1">
      <alignment horizontal="center" vertical="center" wrapText="1" readingOrder="2"/>
      <protection hidden="1"/>
    </xf>
    <xf numFmtId="0" fontId="17" fillId="10" borderId="18" xfId="0" applyFont="1" applyFill="1" applyBorder="1" applyAlignment="1" applyProtection="1">
      <alignment vertical="center" wrapText="1" readingOrder="2"/>
      <protection hidden="1"/>
    </xf>
    <xf numFmtId="0" fontId="8" fillId="7" borderId="15" xfId="0" applyFont="1" applyFill="1" applyBorder="1" applyAlignment="1" applyProtection="1">
      <alignment horizontal="right" vertical="center" wrapText="1" readingOrder="2"/>
      <protection hidden="1"/>
    </xf>
    <xf numFmtId="0" fontId="3" fillId="7" borderId="6" xfId="0" applyFont="1" applyFill="1" applyBorder="1" applyAlignment="1" applyProtection="1">
      <alignment horizontal="center" vertical="center" wrapText="1"/>
      <protection locked="0"/>
    </xf>
    <xf numFmtId="0" fontId="16" fillId="22" borderId="7" xfId="0" applyFont="1" applyFill="1" applyBorder="1" applyAlignment="1" applyProtection="1">
      <alignment horizontal="center" vertical="center" wrapText="1" readingOrder="2"/>
      <protection hidden="1"/>
    </xf>
    <xf numFmtId="0" fontId="16" fillId="11" borderId="50" xfId="0" applyFont="1" applyFill="1" applyBorder="1" applyAlignment="1" applyProtection="1">
      <alignment horizontal="center" vertical="center" wrapText="1" readingOrder="2"/>
      <protection hidden="1"/>
    </xf>
    <xf numFmtId="0" fontId="16" fillId="11" borderId="47" xfId="0" applyFont="1" applyFill="1" applyBorder="1" applyAlignment="1" applyProtection="1">
      <alignment horizontal="center" vertical="center" wrapText="1" readingOrder="2"/>
      <protection hidden="1"/>
    </xf>
    <xf numFmtId="0" fontId="19" fillId="10" borderId="18" xfId="0" applyFont="1" applyFill="1" applyBorder="1" applyAlignment="1" applyProtection="1">
      <alignment vertical="center" wrapText="1" readingOrder="2"/>
      <protection hidden="1"/>
    </xf>
    <xf numFmtId="0" fontId="27" fillId="10" borderId="51" xfId="0" applyFont="1" applyFill="1" applyBorder="1" applyAlignment="1" applyProtection="1">
      <alignment vertical="center" wrapText="1" readingOrder="2"/>
      <protection hidden="1"/>
    </xf>
    <xf numFmtId="0" fontId="27" fillId="10" borderId="23" xfId="0" applyFont="1" applyFill="1" applyBorder="1" applyAlignment="1" applyProtection="1">
      <alignment vertical="center" wrapText="1" readingOrder="2"/>
      <protection hidden="1"/>
    </xf>
    <xf numFmtId="0" fontId="27" fillId="10" borderId="47" xfId="0" applyFont="1" applyFill="1" applyBorder="1" applyAlignment="1" applyProtection="1">
      <alignment vertical="center" wrapText="1" readingOrder="2"/>
      <protection hidden="1"/>
    </xf>
    <xf numFmtId="0" fontId="17" fillId="10" borderId="3" xfId="0" applyFont="1" applyFill="1" applyBorder="1" applyAlignment="1" applyProtection="1">
      <alignment horizontal="center" vertical="center" wrapText="1" readingOrder="2"/>
      <protection hidden="1"/>
    </xf>
    <xf numFmtId="0" fontId="27" fillId="10" borderId="45" xfId="0" applyFont="1" applyFill="1" applyBorder="1" applyAlignment="1" applyProtection="1">
      <alignment vertical="center" wrapText="1" readingOrder="2"/>
      <protection hidden="1"/>
    </xf>
    <xf numFmtId="0" fontId="17" fillId="10" borderId="55" xfId="0" applyFont="1" applyFill="1" applyBorder="1" applyAlignment="1" applyProtection="1">
      <alignment vertical="center" wrapText="1" readingOrder="2"/>
      <protection hidden="1"/>
    </xf>
    <xf numFmtId="0" fontId="16" fillId="22" borderId="1" xfId="0" applyFont="1" applyFill="1" applyBorder="1" applyAlignment="1" applyProtection="1">
      <alignment horizontal="center" vertical="center" wrapText="1" readingOrder="2"/>
      <protection hidden="1"/>
    </xf>
    <xf numFmtId="0" fontId="17" fillId="10" borderId="7" xfId="0" applyFont="1" applyFill="1" applyBorder="1" applyAlignment="1" applyProtection="1">
      <alignment horizontal="center" vertical="center" wrapText="1" readingOrder="2"/>
      <protection hidden="1"/>
    </xf>
    <xf numFmtId="14" fontId="16" fillId="22" borderId="7" xfId="0" applyNumberFormat="1" applyFont="1" applyFill="1" applyBorder="1" applyAlignment="1" applyProtection="1">
      <alignment horizontal="center" vertical="center" wrapText="1" readingOrder="2"/>
      <protection hidden="1"/>
    </xf>
    <xf numFmtId="0" fontId="19" fillId="15" borderId="13" xfId="0" applyFont="1" applyFill="1" applyBorder="1" applyAlignment="1" applyProtection="1">
      <alignment horizontal="center" vertical="center" wrapText="1" readingOrder="2"/>
      <protection locked="0" hidden="1"/>
    </xf>
    <xf numFmtId="0" fontId="19" fillId="15" borderId="12" xfId="0" applyFont="1" applyFill="1" applyBorder="1" applyAlignment="1" applyProtection="1">
      <alignment horizontal="center" vertical="center" wrapText="1" readingOrder="2"/>
      <protection locked="0" hidden="1"/>
    </xf>
    <xf numFmtId="1" fontId="19" fillId="15" borderId="33" xfId="1" applyNumberFormat="1" applyFont="1" applyFill="1" applyBorder="1" applyAlignment="1" applyProtection="1">
      <alignment horizontal="center" vertical="center" wrapText="1" readingOrder="2"/>
      <protection locked="0" hidden="1"/>
    </xf>
    <xf numFmtId="1" fontId="19" fillId="15" borderId="26" xfId="1" applyNumberFormat="1" applyFont="1" applyFill="1" applyBorder="1" applyAlignment="1" applyProtection="1">
      <alignment horizontal="center" vertical="center" wrapText="1" readingOrder="2"/>
      <protection locked="0" hidden="1"/>
    </xf>
    <xf numFmtId="1" fontId="19" fillId="15" borderId="20" xfId="1" applyNumberFormat="1" applyFont="1" applyFill="1" applyBorder="1" applyAlignment="1" applyProtection="1">
      <alignment horizontal="center" vertical="center" wrapText="1" readingOrder="2"/>
      <protection locked="0" hidden="1"/>
    </xf>
    <xf numFmtId="1" fontId="19" fillId="15" borderId="36" xfId="1" applyNumberFormat="1" applyFont="1" applyFill="1" applyBorder="1" applyAlignment="1" applyProtection="1">
      <alignment horizontal="center" vertical="center" wrapText="1" readingOrder="2"/>
      <protection hidden="1"/>
    </xf>
    <xf numFmtId="1" fontId="19" fillId="15" borderId="39" xfId="1" applyNumberFormat="1" applyFont="1" applyFill="1" applyBorder="1" applyAlignment="1" applyProtection="1">
      <alignment horizontal="center" vertical="center" wrapText="1" readingOrder="2"/>
      <protection hidden="1"/>
    </xf>
    <xf numFmtId="9" fontId="18" fillId="3" borderId="9" xfId="1" applyFont="1" applyFill="1" applyBorder="1" applyAlignment="1" applyProtection="1">
      <alignment horizontal="center" vertical="center" wrapText="1" readingOrder="2"/>
      <protection hidden="1"/>
    </xf>
    <xf numFmtId="9" fontId="19" fillId="3" borderId="33" xfId="1" applyFont="1" applyFill="1" applyBorder="1" applyAlignment="1" applyProtection="1">
      <alignment horizontal="center" vertical="center" wrapText="1" readingOrder="2"/>
      <protection hidden="1"/>
    </xf>
    <xf numFmtId="9" fontId="19" fillId="3" borderId="26" xfId="1" applyFont="1" applyFill="1" applyBorder="1" applyAlignment="1" applyProtection="1">
      <alignment horizontal="center" vertical="center" wrapText="1" readingOrder="2"/>
      <protection hidden="1"/>
    </xf>
    <xf numFmtId="9" fontId="19" fillId="3" borderId="20" xfId="1" applyFont="1" applyFill="1" applyBorder="1" applyAlignment="1" applyProtection="1">
      <alignment horizontal="center" vertical="center" wrapText="1" readingOrder="2"/>
      <protection hidden="1"/>
    </xf>
    <xf numFmtId="9" fontId="18" fillId="3" borderId="29" xfId="1" applyFont="1" applyFill="1" applyBorder="1" applyAlignment="1" applyProtection="1">
      <alignment horizontal="center" vertical="center" wrapText="1" readingOrder="2"/>
      <protection hidden="1"/>
    </xf>
    <xf numFmtId="9" fontId="18" fillId="3" borderId="17" xfId="1" applyFont="1" applyFill="1" applyBorder="1" applyAlignment="1" applyProtection="1">
      <alignment horizontal="center" vertical="center" wrapText="1" readingOrder="2"/>
      <protection hidden="1"/>
    </xf>
    <xf numFmtId="9" fontId="18" fillId="3" borderId="51" xfId="1" applyFont="1" applyFill="1" applyBorder="1" applyAlignment="1" applyProtection="1">
      <alignment horizontal="center" vertical="center" wrapText="1" readingOrder="2"/>
      <protection hidden="1"/>
    </xf>
    <xf numFmtId="9" fontId="18" fillId="3" borderId="23" xfId="1" applyFont="1" applyFill="1" applyBorder="1" applyAlignment="1" applyProtection="1">
      <alignment horizontal="center" vertical="center" wrapText="1" readingOrder="2"/>
      <protection hidden="1"/>
    </xf>
    <xf numFmtId="9" fontId="18" fillId="3" borderId="46" xfId="1" applyFont="1" applyFill="1" applyBorder="1" applyAlignment="1" applyProtection="1">
      <alignment horizontal="center" vertical="center" wrapText="1" readingOrder="2"/>
      <protection hidden="1"/>
    </xf>
    <xf numFmtId="9" fontId="18" fillId="3" borderId="41" xfId="1" applyFont="1" applyFill="1" applyBorder="1" applyAlignment="1" applyProtection="1">
      <alignment horizontal="center" vertical="center" wrapText="1" readingOrder="2"/>
      <protection hidden="1"/>
    </xf>
    <xf numFmtId="9" fontId="18" fillId="3" borderId="56" xfId="1" applyFont="1" applyFill="1" applyBorder="1" applyAlignment="1" applyProtection="1">
      <alignment horizontal="center" vertical="center" wrapText="1" readingOrder="2"/>
      <protection hidden="1"/>
    </xf>
    <xf numFmtId="9" fontId="18" fillId="3" borderId="57" xfId="1" applyFont="1" applyFill="1" applyBorder="1" applyAlignment="1" applyProtection="1">
      <alignment horizontal="center" vertical="center" wrapText="1" readingOrder="2"/>
      <protection hidden="1"/>
    </xf>
    <xf numFmtId="9" fontId="19" fillId="3" borderId="58" xfId="1" applyFont="1" applyFill="1" applyBorder="1" applyAlignment="1" applyProtection="1">
      <alignment horizontal="center" vertical="center" wrapText="1" readingOrder="2"/>
      <protection hidden="1"/>
    </xf>
    <xf numFmtId="9" fontId="19" fillId="3" borderId="59" xfId="1" applyFont="1" applyFill="1" applyBorder="1" applyAlignment="1" applyProtection="1">
      <alignment horizontal="center" vertical="center" wrapText="1" readingOrder="2"/>
      <protection hidden="1"/>
    </xf>
    <xf numFmtId="9" fontId="19" fillId="3" borderId="60" xfId="1" applyFont="1" applyFill="1" applyBorder="1" applyAlignment="1" applyProtection="1">
      <alignment horizontal="center" vertical="center" wrapText="1" readingOrder="2"/>
      <protection hidden="1"/>
    </xf>
    <xf numFmtId="9" fontId="19" fillId="3" borderId="61" xfId="1" applyFont="1" applyFill="1" applyBorder="1" applyAlignment="1" applyProtection="1">
      <alignment horizontal="center" vertical="center" wrapText="1" readingOrder="2"/>
      <protection hidden="1"/>
    </xf>
    <xf numFmtId="0" fontId="19" fillId="15" borderId="48" xfId="0" applyFont="1" applyFill="1" applyBorder="1" applyAlignment="1" applyProtection="1">
      <alignment horizontal="center" vertical="center" wrapText="1" readingOrder="2"/>
      <protection locked="0" hidden="1"/>
    </xf>
    <xf numFmtId="0" fontId="19" fillId="15" borderId="15" xfId="0" applyFont="1" applyFill="1" applyBorder="1" applyAlignment="1" applyProtection="1">
      <alignment horizontal="center" vertical="center" wrapText="1" readingOrder="2"/>
      <protection locked="0" hidden="1"/>
    </xf>
    <xf numFmtId="1" fontId="19" fillId="15" borderId="30" xfId="0" applyNumberFormat="1" applyFont="1" applyFill="1" applyBorder="1" applyAlignment="1" applyProtection="1">
      <alignment horizontal="center" vertical="center" wrapText="1" readingOrder="2"/>
      <protection locked="0" hidden="1"/>
    </xf>
    <xf numFmtId="1" fontId="19" fillId="15" borderId="39" xfId="0" applyNumberFormat="1" applyFont="1" applyFill="1" applyBorder="1" applyAlignment="1" applyProtection="1">
      <alignment horizontal="center" vertical="center" wrapText="1" readingOrder="2"/>
      <protection locked="0" hidden="1"/>
    </xf>
    <xf numFmtId="1" fontId="19" fillId="15" borderId="24" xfId="0" applyNumberFormat="1" applyFont="1" applyFill="1" applyBorder="1" applyAlignment="1" applyProtection="1">
      <alignment horizontal="center" vertical="center" wrapText="1" readingOrder="2"/>
      <protection locked="0" hidden="1"/>
    </xf>
    <xf numFmtId="1" fontId="19" fillId="15" borderId="31" xfId="0" applyNumberFormat="1" applyFont="1" applyFill="1" applyBorder="1" applyAlignment="1" applyProtection="1">
      <alignment horizontal="center" vertical="center" wrapText="1" readingOrder="2"/>
      <protection locked="0" hidden="1"/>
    </xf>
    <xf numFmtId="0" fontId="19" fillId="15" borderId="19" xfId="0" applyFont="1" applyFill="1" applyBorder="1" applyAlignment="1" applyProtection="1">
      <alignment horizontal="center" vertical="center" wrapText="1" readingOrder="2"/>
      <protection locked="0" hidden="1"/>
    </xf>
    <xf numFmtId="1" fontId="19" fillId="15" borderId="10" xfId="1" applyNumberFormat="1" applyFont="1" applyFill="1" applyBorder="1" applyAlignment="1" applyProtection="1">
      <alignment horizontal="center" vertical="center" wrapText="1" readingOrder="2"/>
      <protection locked="0" hidden="1"/>
    </xf>
    <xf numFmtId="0" fontId="17" fillId="11" borderId="41" xfId="0" applyFont="1" applyFill="1" applyBorder="1" applyAlignment="1" applyProtection="1">
      <alignment horizontal="center" vertical="center" wrapText="1" readingOrder="2"/>
      <protection hidden="1"/>
    </xf>
    <xf numFmtId="1" fontId="19" fillId="15" borderId="30" xfId="1" applyNumberFormat="1" applyFont="1" applyFill="1" applyBorder="1" applyAlignment="1" applyProtection="1">
      <alignment horizontal="center" vertical="center" wrapText="1" readingOrder="2"/>
      <protection hidden="1"/>
    </xf>
    <xf numFmtId="1" fontId="19" fillId="15" borderId="50" xfId="1" applyNumberFormat="1" applyFont="1" applyFill="1" applyBorder="1" applyAlignment="1" applyProtection="1">
      <alignment horizontal="center" vertical="center" wrapText="1" readingOrder="2"/>
      <protection hidden="1"/>
    </xf>
    <xf numFmtId="164" fontId="19" fillId="15" borderId="30" xfId="1" applyNumberFormat="1" applyFont="1" applyFill="1" applyBorder="1" applyAlignment="1" applyProtection="1">
      <alignment horizontal="center" vertical="center" wrapText="1" readingOrder="2"/>
      <protection hidden="1"/>
    </xf>
    <xf numFmtId="1" fontId="19" fillId="15" borderId="62" xfId="1" applyNumberFormat="1" applyFont="1" applyFill="1" applyBorder="1" applyAlignment="1" applyProtection="1">
      <alignment horizontal="center" vertical="center" wrapText="1" readingOrder="2"/>
      <protection locked="0" hidden="1"/>
    </xf>
    <xf numFmtId="49" fontId="2" fillId="7" borderId="48" xfId="0" applyNumberFormat="1" applyFont="1" applyFill="1" applyBorder="1" applyAlignment="1" applyProtection="1">
      <alignment horizontal="center" vertical="center" readingOrder="2"/>
      <protection hidden="1"/>
    </xf>
    <xf numFmtId="0" fontId="0" fillId="24" borderId="0" xfId="0" applyFill="1" applyProtection="1">
      <protection hidden="1"/>
    </xf>
    <xf numFmtId="0" fontId="3" fillId="24" borderId="5" xfId="0" applyFont="1" applyFill="1" applyBorder="1" applyAlignment="1" applyProtection="1">
      <alignment horizontal="center" vertical="center" wrapText="1"/>
      <protection locked="0"/>
    </xf>
    <xf numFmtId="49" fontId="2" fillId="24" borderId="3" xfId="0" applyNumberFormat="1" applyFont="1" applyFill="1" applyBorder="1" applyAlignment="1" applyProtection="1">
      <alignment horizontal="center" vertical="center" readingOrder="2"/>
      <protection hidden="1"/>
    </xf>
    <xf numFmtId="49" fontId="2" fillId="3" borderId="12" xfId="0" applyNumberFormat="1" applyFont="1" applyFill="1" applyBorder="1" applyAlignment="1" applyProtection="1">
      <alignment horizontal="center" vertical="center" readingOrder="2"/>
      <protection hidden="1"/>
    </xf>
    <xf numFmtId="49" fontId="2" fillId="3" borderId="13" xfId="0" applyNumberFormat="1" applyFont="1" applyFill="1" applyBorder="1" applyAlignment="1" applyProtection="1">
      <alignment horizontal="center" vertical="center" readingOrder="2"/>
      <protection hidden="1"/>
    </xf>
    <xf numFmtId="0" fontId="3" fillId="7" borderId="23" xfId="0" applyFont="1" applyFill="1" applyBorder="1" applyAlignment="1" applyProtection="1">
      <alignment horizontal="center" vertical="center" wrapText="1"/>
      <protection locked="0"/>
    </xf>
    <xf numFmtId="0" fontId="2" fillId="24" borderId="18" xfId="0" applyFont="1" applyFill="1" applyBorder="1" applyAlignment="1" applyProtection="1">
      <alignment horizontal="center" vertical="center" wrapText="1" readingOrder="2"/>
      <protection hidden="1"/>
    </xf>
    <xf numFmtId="0" fontId="8" fillId="3" borderId="14" xfId="0" applyFont="1" applyFill="1" applyBorder="1" applyAlignment="1" applyProtection="1">
      <alignment horizontal="right" vertical="center" wrapText="1" readingOrder="2"/>
      <protection hidden="1"/>
    </xf>
    <xf numFmtId="0" fontId="2" fillId="3" borderId="5" xfId="0" applyFont="1" applyFill="1" applyBorder="1" applyAlignment="1">
      <alignment horizontal="right" vertical="center" wrapText="1" readingOrder="2"/>
    </xf>
    <xf numFmtId="0" fontId="8" fillId="3" borderId="4" xfId="0" applyFont="1" applyFill="1" applyBorder="1" applyAlignment="1">
      <alignment horizontal="justify" vertical="center" readingOrder="2"/>
    </xf>
    <xf numFmtId="0" fontId="0" fillId="0" borderId="63" xfId="0" applyBorder="1" applyProtection="1">
      <protection hidden="1"/>
    </xf>
    <xf numFmtId="0" fontId="0" fillId="0" borderId="0" xfId="0" applyBorder="1" applyProtection="1">
      <protection hidden="1"/>
    </xf>
    <xf numFmtId="0" fontId="0" fillId="0" borderId="47" xfId="0" applyBorder="1" applyProtection="1">
      <protection hidden="1"/>
    </xf>
    <xf numFmtId="0" fontId="13" fillId="13" borderId="7" xfId="0" applyFont="1" applyFill="1" applyBorder="1" applyAlignment="1" applyProtection="1">
      <alignment horizontal="center" vertical="center"/>
      <protection hidden="1"/>
    </xf>
    <xf numFmtId="0" fontId="0" fillId="0" borderId="48" xfId="0" applyBorder="1" applyProtection="1">
      <protection hidden="1"/>
    </xf>
    <xf numFmtId="0" fontId="0" fillId="0" borderId="50" xfId="0" applyBorder="1" applyProtection="1">
      <protection hidden="1"/>
    </xf>
    <xf numFmtId="0" fontId="2" fillId="3" borderId="1" xfId="0" applyNumberFormat="1" applyFont="1" applyFill="1" applyBorder="1" applyAlignment="1" applyProtection="1">
      <alignment horizontal="center" vertical="center" readingOrder="2"/>
      <protection hidden="1"/>
    </xf>
    <xf numFmtId="0" fontId="1" fillId="3" borderId="41" xfId="0" applyFont="1" applyFill="1" applyBorder="1" applyAlignment="1" applyProtection="1">
      <alignment horizontal="right" vertical="center" wrapText="1" readingOrder="2"/>
      <protection hidden="1"/>
    </xf>
    <xf numFmtId="0" fontId="10" fillId="7" borderId="14" xfId="0" applyFont="1" applyFill="1" applyBorder="1" applyAlignment="1" applyProtection="1">
      <alignment horizontal="center" vertical="center" wrapText="1"/>
      <protection hidden="1"/>
    </xf>
    <xf numFmtId="0" fontId="7" fillId="7" borderId="4" xfId="0" applyFont="1" applyFill="1" applyBorder="1" applyAlignment="1" applyProtection="1">
      <alignment horizontal="center" vertical="center" wrapText="1"/>
      <protection hidden="1"/>
    </xf>
    <xf numFmtId="0" fontId="25" fillId="21" borderId="10" xfId="0" applyFont="1" applyFill="1" applyBorder="1" applyAlignment="1" applyProtection="1">
      <alignment horizontal="center" vertical="center"/>
      <protection hidden="1"/>
    </xf>
    <xf numFmtId="0" fontId="25" fillId="21" borderId="9" xfId="0" applyFont="1" applyFill="1" applyBorder="1" applyAlignment="1" applyProtection="1">
      <alignment horizontal="center" vertical="center"/>
      <protection hidden="1"/>
    </xf>
    <xf numFmtId="0" fontId="17" fillId="10" borderId="29" xfId="0" applyFont="1" applyFill="1" applyBorder="1" applyAlignment="1" applyProtection="1">
      <alignment vertical="center" wrapText="1" readingOrder="2"/>
      <protection hidden="1"/>
    </xf>
    <xf numFmtId="0" fontId="17" fillId="10" borderId="18" xfId="0" applyFont="1" applyFill="1" applyBorder="1" applyAlignment="1" applyProtection="1">
      <alignment vertical="center" wrapText="1" readingOrder="2"/>
      <protection hidden="1"/>
    </xf>
    <xf numFmtId="164" fontId="17" fillId="22" borderId="19" xfId="0" applyNumberFormat="1" applyFont="1" applyFill="1" applyBorder="1" applyAlignment="1" applyProtection="1">
      <alignment horizontal="center" vertical="center" wrapText="1" readingOrder="2"/>
      <protection hidden="1"/>
    </xf>
    <xf numFmtId="164" fontId="17" fillId="22" borderId="18" xfId="0" applyNumberFormat="1" applyFont="1" applyFill="1" applyBorder="1" applyAlignment="1" applyProtection="1">
      <alignment horizontal="center" vertical="center" wrapText="1" readingOrder="2"/>
      <protection hidden="1"/>
    </xf>
    <xf numFmtId="0" fontId="17" fillId="10" borderId="3" xfId="0" applyFont="1" applyFill="1" applyBorder="1" applyAlignment="1" applyProtection="1">
      <alignment horizontal="center" vertical="center" wrapText="1" readingOrder="2"/>
      <protection hidden="1"/>
    </xf>
    <xf numFmtId="0" fontId="17" fillId="10" borderId="2" xfId="0" applyFont="1" applyFill="1" applyBorder="1" applyAlignment="1" applyProtection="1">
      <alignment horizontal="center" vertical="center" wrapText="1" readingOrder="2"/>
      <protection hidden="1"/>
    </xf>
    <xf numFmtId="0" fontId="17" fillId="10" borderId="1" xfId="0" applyFont="1" applyFill="1" applyBorder="1" applyAlignment="1" applyProtection="1">
      <alignment horizontal="center" vertical="center" wrapText="1" readingOrder="2"/>
      <protection hidden="1"/>
    </xf>
    <xf numFmtId="0" fontId="17" fillId="10" borderId="17" xfId="0" applyFont="1" applyFill="1" applyBorder="1" applyAlignment="1" applyProtection="1">
      <alignment horizontal="center" vertical="center" wrapText="1" readingOrder="2"/>
      <protection hidden="1"/>
    </xf>
    <xf numFmtId="0" fontId="17" fillId="10" borderId="22" xfId="0" applyFont="1" applyFill="1" applyBorder="1" applyAlignment="1" applyProtection="1">
      <alignment horizontal="center" vertical="center" wrapText="1" readingOrder="2"/>
      <protection hidden="1"/>
    </xf>
    <xf numFmtId="0" fontId="17" fillId="10" borderId="20" xfId="0" applyFont="1" applyFill="1" applyBorder="1" applyAlignment="1" applyProtection="1">
      <alignment horizontal="center" vertical="center" wrapText="1" readingOrder="2"/>
      <protection hidden="1"/>
    </xf>
    <xf numFmtId="9" fontId="18" fillId="3" borderId="30" xfId="1" applyFont="1" applyFill="1" applyBorder="1" applyAlignment="1" applyProtection="1">
      <alignment horizontal="center" vertical="center" wrapText="1" readingOrder="2"/>
      <protection hidden="1"/>
    </xf>
    <xf numFmtId="9" fontId="18" fillId="3" borderId="24" xfId="1" applyFont="1" applyFill="1" applyBorder="1" applyAlignment="1" applyProtection="1">
      <alignment horizontal="center" vertical="center" wrapText="1" readingOrder="2"/>
      <protection hidden="1"/>
    </xf>
    <xf numFmtId="9" fontId="18" fillId="3" borderId="25" xfId="1" applyFont="1" applyFill="1" applyBorder="1" applyAlignment="1" applyProtection="1">
      <alignment horizontal="center" vertical="center" wrapText="1" readingOrder="2"/>
      <protection hidden="1"/>
    </xf>
    <xf numFmtId="1" fontId="19" fillId="15" borderId="10" xfId="1" applyNumberFormat="1" applyFont="1" applyFill="1" applyBorder="1" applyAlignment="1" applyProtection="1">
      <alignment horizontal="center" vertical="center" wrapText="1" readingOrder="2"/>
      <protection locked="0" hidden="1"/>
    </xf>
    <xf numFmtId="1" fontId="19" fillId="15" borderId="9" xfId="1" applyNumberFormat="1" applyFont="1" applyFill="1" applyBorder="1" applyAlignment="1" applyProtection="1">
      <alignment horizontal="center" vertical="center" wrapText="1" readingOrder="2"/>
      <protection locked="0" hidden="1"/>
    </xf>
    <xf numFmtId="0" fontId="16" fillId="11" borderId="3" xfId="0" applyFont="1" applyFill="1" applyBorder="1" applyAlignment="1" applyProtection="1">
      <alignment horizontal="center" vertical="center" wrapText="1" readingOrder="2"/>
      <protection hidden="1"/>
    </xf>
    <xf numFmtId="0" fontId="16" fillId="11" borderId="2" xfId="0" applyFont="1" applyFill="1" applyBorder="1" applyAlignment="1" applyProtection="1">
      <alignment horizontal="center" vertical="center" wrapText="1" readingOrder="2"/>
      <protection hidden="1"/>
    </xf>
    <xf numFmtId="0" fontId="16" fillId="11" borderId="1" xfId="0" applyFont="1" applyFill="1" applyBorder="1" applyAlignment="1" applyProtection="1">
      <alignment horizontal="center" vertical="center" wrapText="1" readingOrder="2"/>
      <protection hidden="1"/>
    </xf>
    <xf numFmtId="0" fontId="16" fillId="11" borderId="52" xfId="0" applyFont="1" applyFill="1" applyBorder="1" applyAlignment="1" applyProtection="1">
      <alignment horizontal="center" vertical="center" wrapText="1" readingOrder="2"/>
      <protection hidden="1"/>
    </xf>
    <xf numFmtId="0" fontId="16" fillId="11" borderId="30" xfId="0" applyFont="1" applyFill="1" applyBorder="1" applyAlignment="1" applyProtection="1">
      <alignment horizontal="center" vertical="center" wrapText="1" readingOrder="2"/>
      <protection hidden="1"/>
    </xf>
    <xf numFmtId="0" fontId="16" fillId="11" borderId="53" xfId="0" applyFont="1" applyFill="1" applyBorder="1" applyAlignment="1" applyProtection="1">
      <alignment horizontal="center" vertical="center" wrapText="1" readingOrder="2"/>
      <protection hidden="1"/>
    </xf>
    <xf numFmtId="0" fontId="16" fillId="11" borderId="24" xfId="0" applyFont="1" applyFill="1" applyBorder="1" applyAlignment="1" applyProtection="1">
      <alignment horizontal="center" vertical="center" wrapText="1" readingOrder="2"/>
      <protection hidden="1"/>
    </xf>
    <xf numFmtId="0" fontId="16" fillId="11" borderId="54" xfId="0" applyFont="1" applyFill="1" applyBorder="1" applyAlignment="1" applyProtection="1">
      <alignment horizontal="center" vertical="center" wrapText="1" readingOrder="2"/>
      <protection hidden="1"/>
    </xf>
    <xf numFmtId="0" fontId="16" fillId="11" borderId="25" xfId="0" applyFont="1" applyFill="1" applyBorder="1" applyAlignment="1" applyProtection="1">
      <alignment horizontal="center" vertical="center" wrapText="1" readingOrder="2"/>
      <protection hidden="1"/>
    </xf>
    <xf numFmtId="0" fontId="17" fillId="11" borderId="3" xfId="0" applyFont="1" applyFill="1" applyBorder="1" applyAlignment="1" applyProtection="1">
      <alignment horizontal="center" vertical="center" wrapText="1" readingOrder="2"/>
      <protection hidden="1"/>
    </xf>
    <xf numFmtId="0" fontId="17" fillId="11" borderId="2" xfId="0" applyFont="1" applyFill="1" applyBorder="1" applyAlignment="1" applyProtection="1">
      <alignment horizontal="center" vertical="center" wrapText="1" readingOrder="2"/>
      <protection hidden="1"/>
    </xf>
    <xf numFmtId="0" fontId="17" fillId="11" borderId="1" xfId="0" applyFont="1" applyFill="1" applyBorder="1" applyAlignment="1" applyProtection="1">
      <alignment horizontal="center" vertical="center" wrapText="1" readingOrder="2"/>
      <protection hidden="1"/>
    </xf>
    <xf numFmtId="0" fontId="16" fillId="11" borderId="19" xfId="0" applyFont="1" applyFill="1" applyBorder="1" applyAlignment="1" applyProtection="1">
      <alignment horizontal="center" vertical="center" wrapText="1" readingOrder="2"/>
      <protection hidden="1"/>
    </xf>
    <xf numFmtId="0" fontId="16" fillId="11" borderId="18" xfId="0" applyFont="1" applyFill="1" applyBorder="1" applyAlignment="1" applyProtection="1">
      <alignment horizontal="center" vertical="center" wrapText="1" readingOrder="2"/>
      <protection hidden="1"/>
    </xf>
    <xf numFmtId="0" fontId="17" fillId="10" borderId="28" xfId="0" applyFont="1" applyFill="1" applyBorder="1" applyAlignment="1" applyProtection="1">
      <alignment vertical="center" wrapText="1" readingOrder="2"/>
      <protection hidden="1"/>
    </xf>
    <xf numFmtId="0" fontId="17" fillId="10" borderId="9" xfId="0" applyFont="1" applyFill="1" applyBorder="1" applyAlignment="1" applyProtection="1">
      <alignment vertical="center" wrapText="1" readingOrder="2"/>
      <protection hidden="1"/>
    </xf>
    <xf numFmtId="0" fontId="16" fillId="22" borderId="28" xfId="0" applyFont="1" applyFill="1" applyBorder="1" applyAlignment="1" applyProtection="1">
      <alignment horizontal="right" vertical="center" wrapText="1" readingOrder="2"/>
      <protection hidden="1"/>
    </xf>
    <xf numFmtId="0" fontId="16" fillId="22" borderId="9" xfId="0" applyFont="1" applyFill="1" applyBorder="1" applyAlignment="1" applyProtection="1">
      <alignment horizontal="right" vertical="center" wrapText="1" readingOrder="2"/>
      <protection hidden="1"/>
    </xf>
    <xf numFmtId="0" fontId="16" fillId="11" borderId="12" xfId="0" applyNumberFormat="1" applyFont="1" applyFill="1" applyBorder="1" applyAlignment="1" applyProtection="1">
      <alignment horizontal="center" vertical="center" wrapText="1" readingOrder="2"/>
      <protection hidden="1"/>
    </xf>
    <xf numFmtId="0" fontId="16" fillId="11" borderId="23" xfId="0" applyNumberFormat="1" applyFont="1" applyFill="1" applyBorder="1" applyAlignment="1" applyProtection="1">
      <alignment horizontal="center" vertical="center" wrapText="1" readingOrder="2"/>
      <protection hidden="1"/>
    </xf>
    <xf numFmtId="164" fontId="17" fillId="22" borderId="10" xfId="0" applyNumberFormat="1" applyFont="1" applyFill="1" applyBorder="1" applyAlignment="1" applyProtection="1">
      <alignment horizontal="center" vertical="center" wrapText="1" readingOrder="2"/>
      <protection hidden="1"/>
    </xf>
    <xf numFmtId="164" fontId="17" fillId="22" borderId="9" xfId="0" applyNumberFormat="1" applyFont="1" applyFill="1" applyBorder="1" applyAlignment="1" applyProtection="1">
      <alignment horizontal="center" vertical="center" wrapText="1" readingOrder="2"/>
      <protection hidden="1"/>
    </xf>
    <xf numFmtId="9" fontId="17" fillId="22" borderId="10" xfId="0" applyNumberFormat="1" applyFont="1" applyFill="1" applyBorder="1" applyAlignment="1" applyProtection="1">
      <alignment horizontal="center" vertical="center" wrapText="1" readingOrder="2"/>
      <protection hidden="1"/>
    </xf>
    <xf numFmtId="9" fontId="17" fillId="22" borderId="9" xfId="0" applyNumberFormat="1" applyFont="1" applyFill="1" applyBorder="1" applyAlignment="1" applyProtection="1">
      <alignment horizontal="center" vertical="center" wrapText="1" readingOrder="2"/>
      <protection hidden="1"/>
    </xf>
    <xf numFmtId="2" fontId="20" fillId="16" borderId="10" xfId="0" applyNumberFormat="1" applyFont="1" applyFill="1" applyBorder="1" applyAlignment="1" applyProtection="1">
      <alignment horizontal="center" vertical="center" wrapText="1" readingOrder="2"/>
      <protection hidden="1"/>
    </xf>
    <xf numFmtId="2" fontId="20" fillId="16" borderId="9" xfId="0" applyNumberFormat="1" applyFont="1" applyFill="1" applyBorder="1" applyAlignment="1" applyProtection="1">
      <alignment horizontal="center" vertical="center" wrapText="1" readingOrder="2"/>
      <protection hidden="1"/>
    </xf>
    <xf numFmtId="0" fontId="22" fillId="0" borderId="7" xfId="0" applyFont="1" applyBorder="1" applyAlignment="1" applyProtection="1">
      <alignment horizontal="center" vertical="center"/>
      <protection hidden="1"/>
    </xf>
    <xf numFmtId="0" fontId="21" fillId="17" borderId="10" xfId="0" applyFont="1" applyFill="1" applyBorder="1" applyAlignment="1" applyProtection="1">
      <alignment horizontal="center" vertical="center" wrapText="1" readingOrder="2"/>
      <protection hidden="1"/>
    </xf>
    <xf numFmtId="0" fontId="21" fillId="17" borderId="28" xfId="0" applyFont="1" applyFill="1" applyBorder="1" applyAlignment="1" applyProtection="1">
      <alignment horizontal="center" vertical="center" wrapText="1" readingOrder="2"/>
      <protection hidden="1"/>
    </xf>
    <xf numFmtId="0" fontId="20" fillId="16" borderId="10" xfId="0" applyFont="1" applyFill="1" applyBorder="1" applyAlignment="1" applyProtection="1">
      <alignment horizontal="center" vertical="center" wrapText="1" readingOrder="2"/>
      <protection hidden="1"/>
    </xf>
    <xf numFmtId="0" fontId="20" fillId="16" borderId="28" xfId="0" applyFont="1" applyFill="1" applyBorder="1" applyAlignment="1" applyProtection="1">
      <alignment horizontal="center" vertical="center" wrapText="1" readingOrder="2"/>
      <protection hidden="1"/>
    </xf>
    <xf numFmtId="0" fontId="16" fillId="22" borderId="3" xfId="0" applyFont="1" applyFill="1" applyBorder="1" applyAlignment="1" applyProtection="1">
      <alignment horizontal="center" vertical="center" wrapText="1" readingOrder="2"/>
      <protection hidden="1"/>
    </xf>
    <xf numFmtId="0" fontId="16" fillId="22" borderId="2" xfId="0" applyFont="1" applyFill="1" applyBorder="1" applyAlignment="1" applyProtection="1">
      <alignment horizontal="center" vertical="center" wrapText="1" readingOrder="2"/>
      <protection hidden="1"/>
    </xf>
    <xf numFmtId="0" fontId="16" fillId="22" borderId="1" xfId="0" applyFont="1" applyFill="1" applyBorder="1" applyAlignment="1" applyProtection="1">
      <alignment horizontal="center" vertical="center" wrapText="1" readingOrder="2"/>
      <protection hidden="1"/>
    </xf>
    <xf numFmtId="0" fontId="17" fillId="10" borderId="17" xfId="0" applyFont="1" applyFill="1" applyBorder="1" applyAlignment="1" applyProtection="1">
      <alignment horizontal="right" vertical="center" wrapText="1" readingOrder="2"/>
      <protection hidden="1"/>
    </xf>
    <xf numFmtId="0" fontId="17" fillId="10" borderId="22" xfId="0" applyFont="1" applyFill="1" applyBorder="1" applyAlignment="1" applyProtection="1">
      <alignment horizontal="right" vertical="center" wrapText="1" readingOrder="2"/>
      <protection hidden="1"/>
    </xf>
    <xf numFmtId="0" fontId="17" fillId="10" borderId="20" xfId="0" applyFont="1" applyFill="1" applyBorder="1" applyAlignment="1" applyProtection="1">
      <alignment horizontal="right" vertical="center" wrapText="1" readingOrder="2"/>
      <protection hidden="1"/>
    </xf>
    <xf numFmtId="0" fontId="17" fillId="10" borderId="28" xfId="0" applyFont="1" applyFill="1" applyBorder="1" applyAlignment="1" applyProtection="1">
      <alignment horizontal="right" vertical="center" wrapText="1" readingOrder="2"/>
      <protection hidden="1"/>
    </xf>
    <xf numFmtId="0" fontId="17" fillId="10" borderId="9" xfId="0" applyFont="1" applyFill="1" applyBorder="1" applyAlignment="1" applyProtection="1">
      <alignment horizontal="right" vertical="center" wrapText="1" readingOrder="2"/>
      <protection hidden="1"/>
    </xf>
    <xf numFmtId="0" fontId="14" fillId="19" borderId="3" xfId="0" applyFont="1" applyFill="1" applyBorder="1" applyAlignment="1" applyProtection="1">
      <alignment horizontal="center" vertical="center"/>
      <protection hidden="1"/>
    </xf>
    <xf numFmtId="0" fontId="14" fillId="19" borderId="6" xfId="0" applyFont="1" applyFill="1" applyBorder="1" applyAlignment="1" applyProtection="1">
      <alignment horizontal="center" vertical="center"/>
      <protection hidden="1"/>
    </xf>
    <xf numFmtId="0" fontId="14" fillId="19" borderId="10" xfId="0" applyFont="1" applyFill="1" applyBorder="1" applyAlignment="1" applyProtection="1">
      <alignment horizontal="center"/>
      <protection hidden="1"/>
    </xf>
    <xf numFmtId="0" fontId="14" fillId="19" borderId="9" xfId="0" applyFont="1" applyFill="1" applyBorder="1" applyAlignment="1" applyProtection="1">
      <alignment horizontal="center"/>
      <protection hidden="1"/>
    </xf>
    <xf numFmtId="0" fontId="14" fillId="12" borderId="13" xfId="0" applyFont="1" applyFill="1" applyBorder="1" applyAlignment="1" applyProtection="1">
      <alignment horizontal="center" vertical="center"/>
      <protection hidden="1"/>
    </xf>
    <xf numFmtId="0" fontId="14" fillId="12" borderId="41" xfId="0" applyFont="1" applyFill="1" applyBorder="1" applyAlignment="1" applyProtection="1">
      <alignment horizontal="center" vertical="center"/>
      <protection hidden="1"/>
    </xf>
  </cellXfs>
  <cellStyles count="3">
    <cellStyle name="Normal" xfId="0" builtinId="0"/>
    <cellStyle name="Percent" xfId="1" builtinId="5"/>
    <cellStyle name="היפר-קישור" xfId="2" builtinId="8"/>
  </cellStyles>
  <dxfs count="34">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showGridLines="0" rightToLeft="1" view="pageBreakPreview" zoomScaleNormal="100" zoomScaleSheetLayoutView="100" workbookViewId="0">
      <selection activeCell="D53" sqref="D53"/>
    </sheetView>
  </sheetViews>
  <sheetFormatPr defaultColWidth="9" defaultRowHeight="14.25" x14ac:dyDescent="0.2"/>
  <cols>
    <col min="1" max="1" width="1.125" style="2" customWidth="1"/>
    <col min="2" max="2" width="10" style="2" customWidth="1"/>
    <col min="3" max="3" width="83.875" style="2" customWidth="1"/>
    <col min="4" max="5" width="14.125" style="2" customWidth="1"/>
    <col min="6" max="6" width="12.625" style="2" customWidth="1"/>
    <col min="7" max="7" width="2.375" style="2" customWidth="1"/>
    <col min="8" max="16384" width="9" style="2"/>
  </cols>
  <sheetData>
    <row r="1" spans="2:6" ht="6" customHeight="1" thickBot="1" x14ac:dyDescent="0.25"/>
    <row r="2" spans="2:6" s="8" customFormat="1" ht="18.75" x14ac:dyDescent="0.3">
      <c r="B2" s="9"/>
      <c r="C2" s="174" t="s">
        <v>6</v>
      </c>
      <c r="D2" s="90">
        <v>1</v>
      </c>
      <c r="E2" s="10">
        <v>2</v>
      </c>
      <c r="F2" s="10">
        <v>3</v>
      </c>
    </row>
    <row r="3" spans="2:6" ht="16.5" thickBot="1" x14ac:dyDescent="0.3">
      <c r="B3" s="11"/>
      <c r="C3" s="175"/>
      <c r="D3" s="25"/>
      <c r="E3" s="25"/>
      <c r="F3" s="25"/>
    </row>
    <row r="4" spans="2:6" ht="15.75" x14ac:dyDescent="0.25">
      <c r="B4" s="64"/>
      <c r="C4" s="60" t="s">
        <v>25</v>
      </c>
      <c r="D4" s="61"/>
      <c r="E4" s="61"/>
      <c r="F4" s="61"/>
    </row>
    <row r="5" spans="2:6" ht="15.75" x14ac:dyDescent="0.25">
      <c r="B5" s="65"/>
      <c r="C5" s="66" t="s">
        <v>26</v>
      </c>
      <c r="D5" s="62"/>
      <c r="E5" s="62"/>
      <c r="F5" s="63"/>
    </row>
    <row r="6" spans="2:6" ht="16.5" thickBot="1" x14ac:dyDescent="0.3">
      <c r="B6" s="11" t="s">
        <v>5</v>
      </c>
      <c r="C6" s="67" t="s">
        <v>27</v>
      </c>
      <c r="D6" s="68"/>
      <c r="E6" s="68"/>
      <c r="F6" s="68"/>
    </row>
    <row r="7" spans="2:6" s="12" customFormat="1" ht="21" customHeight="1" thickBot="1" x14ac:dyDescent="0.25">
      <c r="B7" s="13"/>
      <c r="C7" s="14" t="s">
        <v>29</v>
      </c>
      <c r="D7" s="15" t="str">
        <f>IF(COUNTIF(D8:D11,"V")+COUNTIF(D8:D11,"ל.ר.")=5,"V",IF(COUNTIF(D8:D11,"X")&gt;0,"X",IF(COUNTIF(D8:D11,"?")&gt;0,"$","X")))</f>
        <v>X</v>
      </c>
      <c r="E7" s="15" t="str">
        <f>IF(COUNTIF(E8:E11,"V")+COUNTIF(E8:E11,"ל.ר.")=5,"V",IF(COUNTIF(E8:E11,"X")&gt;0,"X",IF(COUNTIF(E8:E11,"?")&gt;0,"$","X")))</f>
        <v>X</v>
      </c>
      <c r="F7" s="15" t="str">
        <f>IF(COUNTIF(F8:F11,"V")+COUNTIF(F8:F11,"ל.ר.")=5,"V",IF(COUNTIF(F8:F11,"X")&gt;0,"X",IF(COUNTIF(F8:F11,"?")&gt;0,"$","X")))</f>
        <v>X</v>
      </c>
    </row>
    <row r="8" spans="2:6" s="12" customFormat="1" ht="15.75" x14ac:dyDescent="0.2">
      <c r="B8" s="16" t="s">
        <v>69</v>
      </c>
      <c r="C8" s="69" t="s">
        <v>31</v>
      </c>
      <c r="D8" s="97"/>
      <c r="E8" s="97"/>
      <c r="F8" s="97"/>
    </row>
    <row r="9" spans="2:6" s="12" customFormat="1" ht="47.25" x14ac:dyDescent="0.2">
      <c r="B9" s="16" t="s">
        <v>70</v>
      </c>
      <c r="C9" s="70" t="s">
        <v>32</v>
      </c>
      <c r="D9" s="81"/>
      <c r="E9" s="81"/>
      <c r="F9" s="81"/>
    </row>
    <row r="10" spans="2:6" s="12" customFormat="1" ht="47.25" x14ac:dyDescent="0.2">
      <c r="B10" s="16" t="s">
        <v>71</v>
      </c>
      <c r="C10" s="70" t="s">
        <v>33</v>
      </c>
      <c r="D10" s="81"/>
      <c r="E10" s="81"/>
      <c r="F10" s="81"/>
    </row>
    <row r="11" spans="2:6" s="12" customFormat="1" ht="48" thickBot="1" x14ac:dyDescent="0.25">
      <c r="B11" s="16" t="s">
        <v>72</v>
      </c>
      <c r="C11" s="70" t="s">
        <v>34</v>
      </c>
      <c r="D11" s="98"/>
      <c r="E11" s="98"/>
      <c r="F11" s="98"/>
    </row>
    <row r="12" spans="2:6" s="12" customFormat="1" ht="23.25" customHeight="1" thickBot="1" x14ac:dyDescent="0.25">
      <c r="B12" s="17"/>
      <c r="C12" s="18" t="s">
        <v>30</v>
      </c>
      <c r="D12" s="105"/>
      <c r="E12" s="105"/>
      <c r="F12" s="105"/>
    </row>
    <row r="13" spans="2:6" s="12" customFormat="1" ht="32.25" thickBot="1" x14ac:dyDescent="0.25">
      <c r="B13" s="78" t="s">
        <v>73</v>
      </c>
      <c r="C13" s="79" t="s">
        <v>35</v>
      </c>
      <c r="D13" s="81"/>
      <c r="E13" s="81"/>
      <c r="F13" s="81"/>
    </row>
    <row r="14" spans="2:6" s="12" customFormat="1" ht="33" customHeight="1" thickBot="1" x14ac:dyDescent="0.25">
      <c r="B14" s="91"/>
      <c r="C14" s="92" t="s">
        <v>36</v>
      </c>
      <c r="D14" s="81"/>
      <c r="E14" s="81"/>
      <c r="F14" s="81"/>
    </row>
    <row r="15" spans="2:6" s="12" customFormat="1" ht="15.75" x14ac:dyDescent="0.2">
      <c r="B15" s="80" t="s">
        <v>74</v>
      </c>
      <c r="C15" s="96" t="s">
        <v>37</v>
      </c>
      <c r="D15" s="81"/>
      <c r="E15" s="81"/>
      <c r="F15" s="81"/>
    </row>
    <row r="16" spans="2:6" s="12" customFormat="1" ht="31.5" x14ac:dyDescent="0.2">
      <c r="B16" s="80" t="s">
        <v>75</v>
      </c>
      <c r="C16" s="95" t="s">
        <v>38</v>
      </c>
      <c r="D16" s="81"/>
      <c r="E16" s="81"/>
      <c r="F16" s="81"/>
    </row>
    <row r="17" spans="1:6" s="12" customFormat="1" ht="16.5" thickBot="1" x14ac:dyDescent="0.25">
      <c r="B17" s="155" t="s">
        <v>76</v>
      </c>
      <c r="C17" s="104" t="s">
        <v>39</v>
      </c>
      <c r="D17" s="81"/>
      <c r="E17" s="81"/>
      <c r="F17" s="81"/>
    </row>
    <row r="18" spans="1:6" s="156" customFormat="1" ht="33" customHeight="1" thickBot="1" x14ac:dyDescent="0.25">
      <c r="B18" s="158"/>
      <c r="C18" s="162" t="s">
        <v>77</v>
      </c>
      <c r="D18" s="157"/>
      <c r="E18" s="157"/>
      <c r="F18" s="157"/>
    </row>
    <row r="19" spans="1:6" s="12" customFormat="1" ht="15.75" x14ac:dyDescent="0.2">
      <c r="B19" s="159" t="s">
        <v>81</v>
      </c>
      <c r="C19" s="163" t="s">
        <v>78</v>
      </c>
      <c r="D19" s="161"/>
      <c r="E19" s="81"/>
      <c r="F19" s="81"/>
    </row>
    <row r="20" spans="1:6" s="12" customFormat="1" ht="31.5" x14ac:dyDescent="0.2">
      <c r="B20" s="159" t="s">
        <v>82</v>
      </c>
      <c r="C20" s="164" t="s">
        <v>79</v>
      </c>
      <c r="D20" s="161"/>
      <c r="E20" s="81"/>
      <c r="F20" s="81"/>
    </row>
    <row r="21" spans="1:6" s="12" customFormat="1" ht="16.5" thickBot="1" x14ac:dyDescent="0.25">
      <c r="B21" s="160" t="s">
        <v>83</v>
      </c>
      <c r="C21" s="165" t="s">
        <v>80</v>
      </c>
      <c r="D21" s="161"/>
      <c r="E21" s="81"/>
      <c r="F21" s="81"/>
    </row>
    <row r="22" spans="1:6" ht="21" customHeight="1" thickBot="1" x14ac:dyDescent="0.25">
      <c r="A22" s="12"/>
      <c r="B22" s="166"/>
      <c r="C22" s="71"/>
      <c r="D22" s="167"/>
      <c r="E22" s="71"/>
      <c r="F22" s="168"/>
    </row>
    <row r="23" spans="1:6" s="19" customFormat="1" ht="30" customHeight="1" thickBot="1" x14ac:dyDescent="0.3">
      <c r="B23" s="176" t="s">
        <v>4</v>
      </c>
      <c r="C23" s="177"/>
      <c r="D23" s="20"/>
      <c r="E23" s="20"/>
      <c r="F23" s="169"/>
    </row>
    <row r="24" spans="1:6" ht="24" customHeight="1" thickBot="1" x14ac:dyDescent="0.25">
      <c r="A24" s="12"/>
      <c r="B24" s="170"/>
      <c r="C24" s="167"/>
      <c r="D24" s="89"/>
      <c r="E24" s="167"/>
      <c r="F24" s="171"/>
    </row>
    <row r="25" spans="1:6" s="21" customFormat="1" ht="21" customHeight="1" thickBot="1" x14ac:dyDescent="0.25">
      <c r="B25" s="72">
        <v>7</v>
      </c>
      <c r="C25" s="74" t="s">
        <v>7</v>
      </c>
      <c r="D25" s="94" t="s">
        <v>3</v>
      </c>
      <c r="E25" s="20" t="s">
        <v>3</v>
      </c>
      <c r="F25" s="169" t="s">
        <v>3</v>
      </c>
    </row>
    <row r="26" spans="1:6" s="21" customFormat="1" ht="15.75" x14ac:dyDescent="0.2">
      <c r="B26" s="73">
        <v>7.1</v>
      </c>
      <c r="C26" s="75" t="s">
        <v>84</v>
      </c>
      <c r="D26" s="93"/>
      <c r="E26" s="1"/>
      <c r="F26" s="93"/>
    </row>
    <row r="27" spans="1:6" s="21" customFormat="1" ht="45" x14ac:dyDescent="0.2">
      <c r="B27" s="73">
        <v>7.2</v>
      </c>
      <c r="C27" s="75" t="s">
        <v>85</v>
      </c>
      <c r="D27" s="93"/>
      <c r="E27" s="1"/>
      <c r="F27" s="93"/>
    </row>
    <row r="28" spans="1:6" s="21" customFormat="1" ht="30" x14ac:dyDescent="0.2">
      <c r="B28" s="73">
        <v>7.3</v>
      </c>
      <c r="C28" s="75" t="s">
        <v>86</v>
      </c>
      <c r="D28" s="93"/>
      <c r="E28" s="1"/>
      <c r="F28" s="93"/>
    </row>
    <row r="29" spans="1:6" s="21" customFormat="1" ht="30" x14ac:dyDescent="0.2">
      <c r="B29" s="73">
        <v>7.4</v>
      </c>
      <c r="C29" s="75" t="s">
        <v>87</v>
      </c>
      <c r="D29" s="93"/>
      <c r="E29" s="1"/>
      <c r="F29" s="93"/>
    </row>
    <row r="30" spans="1:6" s="21" customFormat="1" ht="30" x14ac:dyDescent="0.2">
      <c r="B30" s="73">
        <v>7.5</v>
      </c>
      <c r="C30" s="75" t="s">
        <v>90</v>
      </c>
      <c r="D30" s="93"/>
      <c r="E30" s="1"/>
      <c r="F30" s="93"/>
    </row>
    <row r="31" spans="1:6" s="21" customFormat="1" ht="45" x14ac:dyDescent="0.2">
      <c r="B31" s="73">
        <v>7.6</v>
      </c>
      <c r="C31" s="75" t="s">
        <v>89</v>
      </c>
      <c r="D31" s="93"/>
      <c r="E31" s="1"/>
      <c r="F31" s="93"/>
    </row>
    <row r="32" spans="1:6" s="21" customFormat="1" ht="30" x14ac:dyDescent="0.2">
      <c r="B32" s="73">
        <v>7.7</v>
      </c>
      <c r="C32" s="75" t="s">
        <v>88</v>
      </c>
      <c r="D32" s="93"/>
      <c r="E32" s="1"/>
      <c r="F32" s="93"/>
    </row>
    <row r="33" spans="2:6" s="21" customFormat="1" ht="30" x14ac:dyDescent="0.2">
      <c r="B33" s="73">
        <v>7.8</v>
      </c>
      <c r="C33" s="75" t="s">
        <v>91</v>
      </c>
      <c r="D33" s="93"/>
      <c r="E33" s="1"/>
      <c r="F33" s="93"/>
    </row>
    <row r="34" spans="2:6" s="21" customFormat="1" ht="15.75" x14ac:dyDescent="0.2">
      <c r="B34" s="73">
        <v>7.9</v>
      </c>
      <c r="C34" s="75" t="s">
        <v>92</v>
      </c>
      <c r="D34" s="93"/>
      <c r="E34" s="1"/>
      <c r="F34" s="93"/>
    </row>
    <row r="35" spans="2:6" s="21" customFormat="1" ht="15.75" x14ac:dyDescent="0.2">
      <c r="B35" s="83">
        <v>7.1</v>
      </c>
      <c r="C35" s="76" t="s">
        <v>93</v>
      </c>
      <c r="D35" s="1"/>
      <c r="E35" s="1"/>
      <c r="F35" s="1"/>
    </row>
    <row r="36" spans="2:6" s="21" customFormat="1" ht="15.75" x14ac:dyDescent="0.2">
      <c r="B36" s="73">
        <v>7.11</v>
      </c>
      <c r="C36" s="76" t="s">
        <v>94</v>
      </c>
      <c r="D36" s="1"/>
      <c r="E36" s="1"/>
      <c r="F36" s="1"/>
    </row>
    <row r="37" spans="2:6" s="21" customFormat="1" ht="15.75" x14ac:dyDescent="0.2">
      <c r="B37" s="73">
        <v>7.12</v>
      </c>
      <c r="C37" s="76" t="s">
        <v>95</v>
      </c>
      <c r="D37" s="1"/>
      <c r="E37" s="1"/>
      <c r="F37" s="1"/>
    </row>
    <row r="38" spans="2:6" s="21" customFormat="1" ht="15.75" x14ac:dyDescent="0.2">
      <c r="B38" s="73">
        <v>7.13</v>
      </c>
      <c r="C38" s="76" t="s">
        <v>96</v>
      </c>
      <c r="D38" s="1"/>
      <c r="E38" s="1"/>
      <c r="F38" s="1"/>
    </row>
    <row r="39" spans="2:6" s="21" customFormat="1" ht="15.75" x14ac:dyDescent="0.2">
      <c r="B39" s="73">
        <v>7.14</v>
      </c>
      <c r="C39" s="76" t="s">
        <v>97</v>
      </c>
      <c r="D39" s="1"/>
      <c r="E39" s="1"/>
      <c r="F39" s="1"/>
    </row>
    <row r="40" spans="2:6" s="21" customFormat="1" ht="15.75" x14ac:dyDescent="0.2">
      <c r="B40" s="73">
        <v>7.15</v>
      </c>
      <c r="C40" s="76" t="s">
        <v>98</v>
      </c>
      <c r="D40" s="1"/>
      <c r="E40" s="1"/>
      <c r="F40" s="1"/>
    </row>
    <row r="41" spans="2:6" s="21" customFormat="1" ht="15.75" x14ac:dyDescent="0.2">
      <c r="B41" s="73">
        <v>7.16</v>
      </c>
      <c r="C41" s="76" t="s">
        <v>99</v>
      </c>
      <c r="D41" s="1"/>
      <c r="E41" s="1"/>
      <c r="F41" s="1"/>
    </row>
    <row r="42" spans="2:6" s="21" customFormat="1" ht="30.75" thickBot="1" x14ac:dyDescent="0.25">
      <c r="B42" s="172">
        <v>7.17</v>
      </c>
      <c r="C42" s="173" t="s">
        <v>100</v>
      </c>
      <c r="D42" s="99"/>
      <c r="E42" s="99"/>
      <c r="F42" s="99"/>
    </row>
    <row r="43" spans="2:6" x14ac:dyDescent="0.2">
      <c r="D43" s="59"/>
      <c r="E43" s="59"/>
    </row>
    <row r="44" spans="2:6" ht="14.25" hidden="1" customHeight="1" x14ac:dyDescent="0.2">
      <c r="B44" s="22" t="s">
        <v>3</v>
      </c>
    </row>
    <row r="45" spans="2:6" ht="14.25" hidden="1" customHeight="1" x14ac:dyDescent="0.2">
      <c r="B45" s="23" t="s">
        <v>2</v>
      </c>
    </row>
    <row r="46" spans="2:6" ht="14.25" hidden="1" customHeight="1" x14ac:dyDescent="0.2">
      <c r="B46" s="23" t="s">
        <v>1</v>
      </c>
    </row>
    <row r="47" spans="2:6" ht="14.25" hidden="1" customHeight="1" x14ac:dyDescent="0.2">
      <c r="B47" s="23" t="s">
        <v>0</v>
      </c>
    </row>
    <row r="48" spans="2:6" ht="15" hidden="1" thickBot="1" x14ac:dyDescent="0.25">
      <c r="B48" s="24"/>
    </row>
  </sheetData>
  <mergeCells count="2">
    <mergeCell ref="C2:C3"/>
    <mergeCell ref="B23:C23"/>
  </mergeCells>
  <conditionalFormatting sqref="D7:F42">
    <cfRule type="containsText" dxfId="33" priority="89" operator="containsText" text="ל.ר.">
      <formula>NOT(ISERROR(SEARCH("ל.ר.",D7)))</formula>
    </cfRule>
    <cfRule type="containsText" dxfId="32" priority="90" operator="containsText" text="$">
      <formula>NOT(ISERROR(SEARCH("$",D7)))</formula>
    </cfRule>
    <cfRule type="containsText" dxfId="31" priority="91" operator="containsText" text="X">
      <formula>NOT(ISERROR(SEARCH("X",D7)))</formula>
    </cfRule>
    <cfRule type="containsText" dxfId="30" priority="92" operator="containsText" text="V">
      <formula>NOT(ISERROR(SEARCH("V",D7)))</formula>
    </cfRule>
  </conditionalFormatting>
  <conditionalFormatting sqref="D14:F14">
    <cfRule type="containsText" dxfId="29" priority="41" operator="containsText" text="ל.ר.">
      <formula>NOT(ISERROR(SEARCH("ל.ר.",D14)))</formula>
    </cfRule>
    <cfRule type="containsText" dxfId="28" priority="42" operator="containsText" text="$">
      <formula>NOT(ISERROR(SEARCH("$",D14)))</formula>
    </cfRule>
    <cfRule type="containsText" dxfId="27" priority="43" operator="containsText" text="X">
      <formula>NOT(ISERROR(SEARCH("X",D14)))</formula>
    </cfRule>
    <cfRule type="containsText" dxfId="26" priority="44" operator="containsText" text="V">
      <formula>NOT(ISERROR(SEARCH("V",D14)))</formula>
    </cfRule>
  </conditionalFormatting>
  <conditionalFormatting sqref="F19:F20">
    <cfRule type="containsText" dxfId="25" priority="33" operator="containsText" text="ל.ר.">
      <formula>NOT(ISERROR(SEARCH("ל.ר.",F19)))</formula>
    </cfRule>
    <cfRule type="containsText" dxfId="24" priority="34" operator="containsText" text="$">
      <formula>NOT(ISERROR(SEARCH("$",F19)))</formula>
    </cfRule>
    <cfRule type="containsText" dxfId="23" priority="35" operator="containsText" text="X">
      <formula>NOT(ISERROR(SEARCH("X",F19)))</formula>
    </cfRule>
    <cfRule type="containsText" dxfId="22" priority="36" operator="containsText" text="V">
      <formula>NOT(ISERROR(SEARCH("V",F19)))</formula>
    </cfRule>
  </conditionalFormatting>
  <conditionalFormatting sqref="D10:F11">
    <cfRule type="containsText" dxfId="21" priority="25" operator="containsText" text="ל.ר.">
      <formula>NOT(ISERROR(SEARCH("ל.ר.",D10)))</formula>
    </cfRule>
    <cfRule type="containsText" dxfId="20" priority="26" operator="containsText" text="$">
      <formula>NOT(ISERROR(SEARCH("$",D10)))</formula>
    </cfRule>
    <cfRule type="containsText" dxfId="19" priority="27" operator="containsText" text="X">
      <formula>NOT(ISERROR(SEARCH("X",D10)))</formula>
    </cfRule>
    <cfRule type="containsText" dxfId="18" priority="28" operator="containsText" text="V">
      <formula>NOT(ISERROR(SEARCH("V",D10)))</formula>
    </cfRule>
  </conditionalFormatting>
  <conditionalFormatting sqref="F21">
    <cfRule type="containsText" dxfId="17" priority="17" operator="containsText" text="ל.ר.">
      <formula>NOT(ISERROR(SEARCH("ל.ר.",F21)))</formula>
    </cfRule>
    <cfRule type="containsText" dxfId="16" priority="18" operator="containsText" text="$">
      <formula>NOT(ISERROR(SEARCH("$",F21)))</formula>
    </cfRule>
    <cfRule type="containsText" dxfId="15" priority="19" operator="containsText" text="X">
      <formula>NOT(ISERROR(SEARCH("X",F21)))</formula>
    </cfRule>
    <cfRule type="containsText" dxfId="14" priority="20" operator="containsText" text="V">
      <formula>NOT(ISERROR(SEARCH("V",F21)))</formula>
    </cfRule>
  </conditionalFormatting>
  <conditionalFormatting sqref="D19:D21">
    <cfRule type="containsText" dxfId="13" priority="13" operator="containsText" text="ל.ר.">
      <formula>NOT(ISERROR(SEARCH("ל.ר.",D19)))</formula>
    </cfRule>
    <cfRule type="containsText" dxfId="12" priority="14" operator="containsText" text="$">
      <formula>NOT(ISERROR(SEARCH("$",D19)))</formula>
    </cfRule>
    <cfRule type="containsText" dxfId="11" priority="15" operator="containsText" text="X">
      <formula>NOT(ISERROR(SEARCH("X",D19)))</formula>
    </cfRule>
    <cfRule type="containsText" dxfId="10" priority="16" operator="containsText" text="V">
      <formula>NOT(ISERROR(SEARCH("V",D19)))</formula>
    </cfRule>
  </conditionalFormatting>
  <conditionalFormatting sqref="E21">
    <cfRule type="containsText" dxfId="9" priority="5" operator="containsText" text="ל.ר.">
      <formula>NOT(ISERROR(SEARCH("ל.ר.",E21)))</formula>
    </cfRule>
    <cfRule type="containsText" dxfId="8" priority="6" operator="containsText" text="$">
      <formula>NOT(ISERROR(SEARCH("$",E21)))</formula>
    </cfRule>
    <cfRule type="containsText" dxfId="7" priority="7" operator="containsText" text="X">
      <formula>NOT(ISERROR(SEARCH("X",E21)))</formula>
    </cfRule>
    <cfRule type="containsText" dxfId="6" priority="8" operator="containsText" text="V">
      <formula>NOT(ISERROR(SEARCH("V",E21)))</formula>
    </cfRule>
  </conditionalFormatting>
  <conditionalFormatting sqref="E19:E20">
    <cfRule type="containsText" dxfId="5" priority="9" operator="containsText" text="ל.ר.">
      <formula>NOT(ISERROR(SEARCH("ל.ר.",E19)))</formula>
    </cfRule>
    <cfRule type="containsText" dxfId="4" priority="10" operator="containsText" text="$">
      <formula>NOT(ISERROR(SEARCH("$",E19)))</formula>
    </cfRule>
    <cfRule type="containsText" dxfId="3" priority="11" operator="containsText" text="X">
      <formula>NOT(ISERROR(SEARCH("X",E19)))</formula>
    </cfRule>
    <cfRule type="containsText" dxfId="2" priority="12" operator="containsText" text="V">
      <formula>NOT(ISERROR(SEARCH("V",E19)))</formula>
    </cfRule>
  </conditionalFormatting>
  <dataValidations count="1">
    <dataValidation type="list" allowBlank="1" showInputMessage="1" showErrorMessage="1" sqref="D15:F18 D26:F42 D13:F13 D8:F11 E21 D19:D21 D25">
      <formula1>$B$44:$B$47</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rightToLeft="1" tabSelected="1" zoomScale="80" zoomScaleNormal="80" workbookViewId="0">
      <pane ySplit="1" topLeftCell="A2" activePane="bottomLeft" state="frozen"/>
      <selection pane="bottomLeft"/>
    </sheetView>
  </sheetViews>
  <sheetFormatPr defaultRowHeight="14.25" x14ac:dyDescent="0.2"/>
  <cols>
    <col min="1" max="1" width="1.625" style="2" customWidth="1"/>
    <col min="2" max="2" width="11.25" style="2" customWidth="1"/>
    <col min="3" max="3" width="18.625" style="2" customWidth="1"/>
    <col min="4" max="4" width="34" style="2" customWidth="1"/>
    <col min="5" max="5" width="9" style="2" customWidth="1"/>
    <col min="6" max="6" width="10.5" style="2" customWidth="1"/>
    <col min="7" max="7" width="21.375" style="2" customWidth="1"/>
    <col min="8" max="8" width="6" style="2" customWidth="1"/>
    <col min="9" max="9" width="15.375" style="2" customWidth="1"/>
    <col min="10" max="10" width="9" style="2"/>
    <col min="11" max="11" width="16" style="2" customWidth="1"/>
    <col min="12" max="12" width="9" style="2"/>
    <col min="13" max="13" width="16.375" style="2" customWidth="1"/>
    <col min="14" max="14" width="9" style="2"/>
    <col min="15" max="15" width="16.625" style="2" customWidth="1"/>
    <col min="16" max="16384" width="9" style="2"/>
  </cols>
  <sheetData>
    <row r="1" spans="2:16" ht="15" customHeight="1" thickBot="1" x14ac:dyDescent="0.25">
      <c r="D1" s="3"/>
      <c r="E1" s="3"/>
    </row>
    <row r="2" spans="2:16" ht="18" x14ac:dyDescent="0.2">
      <c r="B2" s="193" t="s">
        <v>5</v>
      </c>
      <c r="C2" s="196" t="s">
        <v>11</v>
      </c>
      <c r="D2" s="197"/>
      <c r="E2" s="100"/>
      <c r="F2" s="202" t="s">
        <v>12</v>
      </c>
      <c r="G2" s="205">
        <v>1</v>
      </c>
      <c r="H2" s="206"/>
      <c r="I2" s="205">
        <v>2</v>
      </c>
      <c r="J2" s="206"/>
      <c r="K2" s="205">
        <v>3</v>
      </c>
      <c r="L2" s="206"/>
      <c r="M2" s="205">
        <v>4</v>
      </c>
      <c r="N2" s="206"/>
      <c r="O2" s="205">
        <v>5</v>
      </c>
      <c r="P2" s="206"/>
    </row>
    <row r="3" spans="2:16" ht="18" x14ac:dyDescent="0.2">
      <c r="B3" s="194"/>
      <c r="C3" s="198"/>
      <c r="D3" s="199"/>
      <c r="E3" s="107"/>
      <c r="F3" s="203"/>
      <c r="G3" s="211"/>
      <c r="H3" s="212"/>
      <c r="I3" s="211"/>
      <c r="J3" s="212"/>
      <c r="K3" s="211"/>
      <c r="L3" s="212"/>
      <c r="M3" s="211"/>
      <c r="N3" s="212"/>
      <c r="O3" s="211"/>
      <c r="P3" s="212"/>
    </row>
    <row r="4" spans="2:16" ht="18.75" thickBot="1" x14ac:dyDescent="0.25">
      <c r="B4" s="195"/>
      <c r="C4" s="200"/>
      <c r="D4" s="201"/>
      <c r="E4" s="108"/>
      <c r="F4" s="204"/>
      <c r="G4" s="4" t="s">
        <v>28</v>
      </c>
      <c r="H4" s="150" t="s">
        <v>13</v>
      </c>
      <c r="I4" s="4" t="s">
        <v>28</v>
      </c>
      <c r="J4" s="150" t="s">
        <v>13</v>
      </c>
      <c r="K4" s="4" t="s">
        <v>28</v>
      </c>
      <c r="L4" s="150" t="s">
        <v>13</v>
      </c>
      <c r="M4" s="4" t="s">
        <v>28</v>
      </c>
      <c r="N4" s="150" t="s">
        <v>13</v>
      </c>
      <c r="O4" s="4" t="s">
        <v>28</v>
      </c>
      <c r="P4" s="150" t="s">
        <v>13</v>
      </c>
    </row>
    <row r="5" spans="2:16" ht="22.5" customHeight="1" thickBot="1" x14ac:dyDescent="0.25">
      <c r="B5" s="116" t="s">
        <v>67</v>
      </c>
      <c r="C5" s="209" t="s">
        <v>47</v>
      </c>
      <c r="D5" s="210"/>
      <c r="E5" s="215">
        <f>SUM(F6:F7)</f>
        <v>0.3</v>
      </c>
      <c r="F5" s="216"/>
      <c r="G5" s="213">
        <f>SUM(H6,G7*$F7)</f>
        <v>0</v>
      </c>
      <c r="H5" s="214"/>
      <c r="I5" s="213">
        <f t="shared" ref="I5" si="0">SUM(J6,I7*$F7)</f>
        <v>0</v>
      </c>
      <c r="J5" s="214"/>
      <c r="K5" s="213">
        <f t="shared" ref="K5" si="1">SUM(L6,K7*$F7)</f>
        <v>0</v>
      </c>
      <c r="L5" s="214"/>
      <c r="M5" s="213">
        <f t="shared" ref="M5" si="2">SUM(N6,M7*$F7)</f>
        <v>0</v>
      </c>
      <c r="N5" s="214"/>
      <c r="O5" s="213">
        <f t="shared" ref="O5" si="3">SUM(P6,O7*$F7)</f>
        <v>0</v>
      </c>
      <c r="P5" s="214"/>
    </row>
    <row r="6" spans="2:16" ht="26.25" customHeight="1" thickBot="1" x14ac:dyDescent="0.25">
      <c r="B6" s="117" t="s">
        <v>46</v>
      </c>
      <c r="C6" s="207" t="s">
        <v>41</v>
      </c>
      <c r="D6" s="208"/>
      <c r="E6" s="136"/>
      <c r="F6" s="126">
        <v>0.15</v>
      </c>
      <c r="G6" s="85"/>
      <c r="H6" s="151">
        <f>MAX(0,MIN(G6*3-12,15))</f>
        <v>0</v>
      </c>
      <c r="I6" s="85"/>
      <c r="J6" s="151">
        <f t="shared" ref="J6" si="4">MAX(0,MIN(I6*3-12,15))</f>
        <v>0</v>
      </c>
      <c r="K6" s="85"/>
      <c r="L6" s="151">
        <f t="shared" ref="L6" si="5">MAX(0,MIN(K6*3-12,15))</f>
        <v>0</v>
      </c>
      <c r="M6" s="85"/>
      <c r="N6" s="151">
        <f t="shared" ref="N6" si="6">MAX(0,MIN(M6*3-12,15))</f>
        <v>0</v>
      </c>
      <c r="O6" s="85"/>
      <c r="P6" s="151">
        <f t="shared" ref="P6" si="7">MAX(0,MIN(O6*3-12,15))</f>
        <v>0</v>
      </c>
    </row>
    <row r="7" spans="2:16" ht="26.25" customHeight="1" thickBot="1" x14ac:dyDescent="0.25">
      <c r="B7" s="182" t="s">
        <v>45</v>
      </c>
      <c r="C7" s="185" t="s">
        <v>55</v>
      </c>
      <c r="D7" s="103" t="s">
        <v>68</v>
      </c>
      <c r="E7" s="131">
        <f>SUM(E8:E11)</f>
        <v>1</v>
      </c>
      <c r="F7" s="188">
        <v>0.15</v>
      </c>
      <c r="G7" s="191">
        <f>SUMPRODUCT($E8:$E11,H8:H11)</f>
        <v>0</v>
      </c>
      <c r="H7" s="192"/>
      <c r="I7" s="191">
        <f t="shared" ref="I7" si="8">SUMPRODUCT($E8:$E11,J8:J11)</f>
        <v>0</v>
      </c>
      <c r="J7" s="192"/>
      <c r="K7" s="191">
        <f t="shared" ref="K7" si="9">SUMPRODUCT($E8:$E11,L8:L11)</f>
        <v>0</v>
      </c>
      <c r="L7" s="192"/>
      <c r="M7" s="191">
        <f t="shared" ref="M7" si="10">SUMPRODUCT($E8:$E11,N8:N11)</f>
        <v>0</v>
      </c>
      <c r="N7" s="192"/>
      <c r="O7" s="191">
        <f t="shared" ref="O7" si="11">SUMPRODUCT($E8:$E11,P8:P11)</f>
        <v>0</v>
      </c>
      <c r="P7" s="192"/>
    </row>
    <row r="8" spans="2:16" ht="26.25" customHeight="1" x14ac:dyDescent="0.2">
      <c r="B8" s="183"/>
      <c r="C8" s="186"/>
      <c r="D8" s="110" t="s">
        <v>56</v>
      </c>
      <c r="E8" s="127">
        <v>0.2</v>
      </c>
      <c r="F8" s="189"/>
      <c r="G8" s="121"/>
      <c r="H8" s="124"/>
      <c r="I8" s="121"/>
      <c r="J8" s="124"/>
      <c r="K8" s="121"/>
      <c r="L8" s="124"/>
      <c r="M8" s="121"/>
      <c r="N8" s="124"/>
      <c r="O8" s="121"/>
      <c r="P8" s="124"/>
    </row>
    <row r="9" spans="2:16" ht="26.25" customHeight="1" x14ac:dyDescent="0.2">
      <c r="B9" s="183"/>
      <c r="C9" s="186"/>
      <c r="D9" s="111" t="s">
        <v>57</v>
      </c>
      <c r="E9" s="128">
        <v>0.35</v>
      </c>
      <c r="F9" s="189"/>
      <c r="G9" s="122"/>
      <c r="H9" s="125"/>
      <c r="I9" s="122"/>
      <c r="J9" s="125"/>
      <c r="K9" s="122"/>
      <c r="L9" s="125"/>
      <c r="M9" s="122"/>
      <c r="N9" s="125"/>
      <c r="O9" s="122"/>
      <c r="P9" s="125"/>
    </row>
    <row r="10" spans="2:16" ht="26.25" customHeight="1" x14ac:dyDescent="0.2">
      <c r="B10" s="183"/>
      <c r="C10" s="186"/>
      <c r="D10" s="111" t="s">
        <v>58</v>
      </c>
      <c r="E10" s="128">
        <v>0.35</v>
      </c>
      <c r="F10" s="189"/>
      <c r="G10" s="122"/>
      <c r="H10" s="125"/>
      <c r="I10" s="122"/>
      <c r="J10" s="125"/>
      <c r="K10" s="122"/>
      <c r="L10" s="125"/>
      <c r="M10" s="122"/>
      <c r="N10" s="125"/>
      <c r="O10" s="122"/>
      <c r="P10" s="125"/>
    </row>
    <row r="11" spans="2:16" ht="26.25" customHeight="1" thickBot="1" x14ac:dyDescent="0.25">
      <c r="B11" s="184"/>
      <c r="C11" s="187"/>
      <c r="D11" s="112" t="s">
        <v>59</v>
      </c>
      <c r="E11" s="129">
        <v>0.1</v>
      </c>
      <c r="F11" s="190"/>
      <c r="G11" s="123"/>
      <c r="H11" s="152"/>
      <c r="I11" s="123"/>
      <c r="J11" s="152"/>
      <c r="K11" s="123"/>
      <c r="L11" s="152"/>
      <c r="M11" s="123"/>
      <c r="N11" s="152"/>
      <c r="O11" s="123"/>
      <c r="P11" s="152"/>
    </row>
    <row r="12" spans="2:16" ht="22.5" customHeight="1" thickBot="1" x14ac:dyDescent="0.25">
      <c r="B12" s="106" t="s">
        <v>48</v>
      </c>
      <c r="C12" s="209" t="s">
        <v>40</v>
      </c>
      <c r="D12" s="210"/>
      <c r="E12" s="215">
        <f>SUM(F13:F15)</f>
        <v>0.3</v>
      </c>
      <c r="F12" s="216"/>
      <c r="G12" s="213">
        <f>SUM(H13:H15)</f>
        <v>0</v>
      </c>
      <c r="H12" s="214"/>
      <c r="I12" s="213">
        <f t="shared" ref="I12" si="12">SUM(J13:J15)</f>
        <v>0</v>
      </c>
      <c r="J12" s="214"/>
      <c r="K12" s="213">
        <f t="shared" ref="K12" si="13">SUM(L13:L15)</f>
        <v>0</v>
      </c>
      <c r="L12" s="214"/>
      <c r="M12" s="213">
        <f t="shared" ref="M12" si="14">SUM(N13:N15)</f>
        <v>0</v>
      </c>
      <c r="N12" s="214"/>
      <c r="O12" s="213">
        <f t="shared" ref="O12" si="15">SUM(P13:P15)</f>
        <v>0</v>
      </c>
      <c r="P12" s="214"/>
    </row>
    <row r="13" spans="2:16" ht="27.75" customHeight="1" thickBot="1" x14ac:dyDescent="0.25">
      <c r="B13" s="117" t="s">
        <v>49</v>
      </c>
      <c r="C13" s="207" t="s">
        <v>41</v>
      </c>
      <c r="D13" s="208"/>
      <c r="E13" s="136"/>
      <c r="F13" s="126">
        <v>0.15</v>
      </c>
      <c r="G13" s="86"/>
      <c r="H13" s="151">
        <f>MAX(0,MIN(G13*3-12,15))</f>
        <v>0</v>
      </c>
      <c r="I13" s="86"/>
      <c r="J13" s="151">
        <f t="shared" ref="J13" si="16">MAX(0,MIN(I13*3-12,15))</f>
        <v>0</v>
      </c>
      <c r="K13" s="86"/>
      <c r="L13" s="151">
        <f t="shared" ref="L13" si="17">MAX(0,MIN(K13*3-12,15))</f>
        <v>0</v>
      </c>
      <c r="M13" s="86"/>
      <c r="N13" s="151">
        <f t="shared" ref="N13" si="18">MAX(0,MIN(M13*3-12,15))</f>
        <v>0</v>
      </c>
      <c r="O13" s="86"/>
      <c r="P13" s="151">
        <f t="shared" ref="P13" si="19">MAX(0,MIN(O13*3-12,15))</f>
        <v>0</v>
      </c>
    </row>
    <row r="14" spans="2:16" ht="35.25" customHeight="1" thickBot="1" x14ac:dyDescent="0.25">
      <c r="B14" s="113" t="s">
        <v>50</v>
      </c>
      <c r="C14" s="178" t="s">
        <v>42</v>
      </c>
      <c r="D14" s="179"/>
      <c r="E14" s="137"/>
      <c r="F14" s="130">
        <v>0.1</v>
      </c>
      <c r="G14" s="86"/>
      <c r="H14" s="153">
        <f>MIN(G14*3.33,10)</f>
        <v>0</v>
      </c>
      <c r="I14" s="86"/>
      <c r="J14" s="153">
        <f t="shared" ref="J14" si="20">MIN(I14*3.33,10)</f>
        <v>0</v>
      </c>
      <c r="K14" s="86"/>
      <c r="L14" s="153">
        <f t="shared" ref="L14" si="21">MIN(K14*3.33,10)</f>
        <v>0</v>
      </c>
      <c r="M14" s="86"/>
      <c r="N14" s="153">
        <f t="shared" ref="N14" si="22">MIN(M14*3.33,10)</f>
        <v>0</v>
      </c>
      <c r="O14" s="86"/>
      <c r="P14" s="153">
        <f t="shared" ref="P14" si="23">MIN(O14*3.33,10)</f>
        <v>0</v>
      </c>
    </row>
    <row r="15" spans="2:16" ht="74.25" thickBot="1" x14ac:dyDescent="0.25">
      <c r="B15" s="113" t="s">
        <v>51</v>
      </c>
      <c r="C15" s="115" t="s">
        <v>43</v>
      </c>
      <c r="D15" s="109" t="s">
        <v>60</v>
      </c>
      <c r="E15" s="136"/>
      <c r="F15" s="130">
        <v>0.05</v>
      </c>
      <c r="G15" s="149"/>
      <c r="H15" s="154"/>
      <c r="I15" s="149"/>
      <c r="J15" s="154"/>
      <c r="K15" s="149"/>
      <c r="L15" s="154"/>
      <c r="M15" s="149"/>
      <c r="N15" s="154"/>
      <c r="O15" s="149"/>
      <c r="P15" s="154"/>
    </row>
    <row r="16" spans="2:16" ht="22.5" customHeight="1" thickBot="1" x14ac:dyDescent="0.25">
      <c r="B16" s="118" t="s">
        <v>53</v>
      </c>
      <c r="C16" s="209" t="s">
        <v>44</v>
      </c>
      <c r="D16" s="210"/>
      <c r="E16" s="215">
        <v>0.1</v>
      </c>
      <c r="F16" s="216"/>
      <c r="G16" s="213">
        <f>H17</f>
        <v>0</v>
      </c>
      <c r="H16" s="214"/>
      <c r="I16" s="213">
        <f t="shared" ref="I16" si="24">J17</f>
        <v>0</v>
      </c>
      <c r="J16" s="214"/>
      <c r="K16" s="213">
        <f t="shared" ref="K16" si="25">L17</f>
        <v>0</v>
      </c>
      <c r="L16" s="214"/>
      <c r="M16" s="213">
        <f t="shared" ref="M16" si="26">N17</f>
        <v>0</v>
      </c>
      <c r="N16" s="214"/>
      <c r="O16" s="213">
        <f t="shared" ref="O16" si="27">P17</f>
        <v>0</v>
      </c>
      <c r="P16" s="214"/>
    </row>
    <row r="17" spans="1:16" ht="26.25" customHeight="1" thickBot="1" x14ac:dyDescent="0.25">
      <c r="B17" s="117" t="s">
        <v>66</v>
      </c>
      <c r="C17" s="230" t="s">
        <v>41</v>
      </c>
      <c r="D17" s="231"/>
      <c r="E17" s="136"/>
      <c r="F17" s="126">
        <v>0.1</v>
      </c>
      <c r="G17" s="87"/>
      <c r="H17" s="151">
        <f>MAX(0,MIN(G17*2-4,10))</f>
        <v>0</v>
      </c>
      <c r="I17" s="87"/>
      <c r="J17" s="151">
        <f t="shared" ref="J17" si="28">MAX(0,MIN(I17*2-4,10))</f>
        <v>0</v>
      </c>
      <c r="K17" s="87"/>
      <c r="L17" s="151">
        <f t="shared" ref="L17" si="29">MAX(0,MIN(K17*2-4,10))</f>
        <v>0</v>
      </c>
      <c r="M17" s="87"/>
      <c r="N17" s="151">
        <f t="shared" ref="N17" si="30">MAX(0,MIN(M17*2-4,10))</f>
        <v>0</v>
      </c>
      <c r="O17" s="87"/>
      <c r="P17" s="151">
        <f t="shared" ref="P17" si="31">MAX(0,MIN(O17*2-4,10))</f>
        <v>0</v>
      </c>
    </row>
    <row r="18" spans="1:16" ht="22.5" customHeight="1" thickBot="1" x14ac:dyDescent="0.25">
      <c r="B18" s="118" t="s">
        <v>54</v>
      </c>
      <c r="C18" s="209" t="s">
        <v>52</v>
      </c>
      <c r="D18" s="210"/>
      <c r="E18" s="215">
        <v>0.3</v>
      </c>
      <c r="F18" s="216"/>
      <c r="G18" s="180">
        <f>SUMPRODUCT($F19:$F23,H19:H23)</f>
        <v>0</v>
      </c>
      <c r="H18" s="181"/>
      <c r="I18" s="180">
        <f t="shared" ref="I18" si="32">SUMPRODUCT($F19:$F23,J19:J23)</f>
        <v>0</v>
      </c>
      <c r="J18" s="181"/>
      <c r="K18" s="180">
        <f t="shared" ref="K18" si="33">SUMPRODUCT($F19:$F23,L19:L23)</f>
        <v>0</v>
      </c>
      <c r="L18" s="181"/>
      <c r="M18" s="180">
        <f t="shared" ref="M18" si="34">SUMPRODUCT($F19:$F23,N19:N23)</f>
        <v>0</v>
      </c>
      <c r="N18" s="181"/>
      <c r="O18" s="180">
        <f t="shared" ref="O18" si="35">SUMPRODUCT($F19:$F23,P19:P23)</f>
        <v>0</v>
      </c>
      <c r="P18" s="181"/>
    </row>
    <row r="19" spans="1:16" s="84" customFormat="1" ht="30" x14ac:dyDescent="0.2">
      <c r="B19" s="224"/>
      <c r="C19" s="227" t="s">
        <v>52</v>
      </c>
      <c r="D19" s="110" t="s">
        <v>61</v>
      </c>
      <c r="E19" s="138"/>
      <c r="F19" s="132">
        <v>0.25</v>
      </c>
      <c r="G19" s="148"/>
      <c r="H19" s="144"/>
      <c r="I19" s="148"/>
      <c r="J19" s="144"/>
      <c r="K19" s="148"/>
      <c r="L19" s="144"/>
      <c r="M19" s="148"/>
      <c r="N19" s="144"/>
      <c r="O19" s="148"/>
      <c r="P19" s="144"/>
    </row>
    <row r="20" spans="1:16" s="84" customFormat="1" ht="45" x14ac:dyDescent="0.2">
      <c r="B20" s="225"/>
      <c r="C20" s="228"/>
      <c r="D20" s="111" t="s">
        <v>62</v>
      </c>
      <c r="E20" s="139"/>
      <c r="F20" s="133">
        <v>0.2</v>
      </c>
      <c r="G20" s="120"/>
      <c r="H20" s="145"/>
      <c r="I20" s="120"/>
      <c r="J20" s="145"/>
      <c r="K20" s="120"/>
      <c r="L20" s="145"/>
      <c r="M20" s="120"/>
      <c r="N20" s="145"/>
      <c r="O20" s="120"/>
      <c r="P20" s="145"/>
    </row>
    <row r="21" spans="1:16" s="84" customFormat="1" ht="30" x14ac:dyDescent="0.2">
      <c r="B21" s="225"/>
      <c r="C21" s="228"/>
      <c r="D21" s="111" t="s">
        <v>63</v>
      </c>
      <c r="E21" s="139"/>
      <c r="F21" s="133">
        <v>0.15</v>
      </c>
      <c r="G21" s="142"/>
      <c r="H21" s="146"/>
      <c r="I21" s="142"/>
      <c r="J21" s="146"/>
      <c r="K21" s="142"/>
      <c r="L21" s="146"/>
      <c r="M21" s="142"/>
      <c r="N21" s="146"/>
      <c r="O21" s="142"/>
      <c r="P21" s="146"/>
    </row>
    <row r="22" spans="1:16" s="84" customFormat="1" ht="15.75" customHeight="1" x14ac:dyDescent="0.2">
      <c r="B22" s="225"/>
      <c r="C22" s="228"/>
      <c r="D22" s="111" t="s">
        <v>64</v>
      </c>
      <c r="E22" s="140"/>
      <c r="F22" s="134">
        <v>0.2</v>
      </c>
      <c r="G22" s="143"/>
      <c r="H22" s="145"/>
      <c r="I22" s="143"/>
      <c r="J22" s="145"/>
      <c r="K22" s="143"/>
      <c r="L22" s="145"/>
      <c r="M22" s="143"/>
      <c r="N22" s="145"/>
      <c r="O22" s="143"/>
      <c r="P22" s="145"/>
    </row>
    <row r="23" spans="1:16" s="84" customFormat="1" ht="30.75" thickBot="1" x14ac:dyDescent="0.25">
      <c r="B23" s="226"/>
      <c r="C23" s="229"/>
      <c r="D23" s="114" t="s">
        <v>65</v>
      </c>
      <c r="E23" s="141"/>
      <c r="F23" s="135">
        <v>0.2</v>
      </c>
      <c r="G23" s="119"/>
      <c r="H23" s="147"/>
      <c r="I23" s="119"/>
      <c r="J23" s="147"/>
      <c r="K23" s="119"/>
      <c r="L23" s="147"/>
      <c r="M23" s="119"/>
      <c r="N23" s="147"/>
      <c r="O23" s="119"/>
      <c r="P23" s="147"/>
    </row>
    <row r="24" spans="1:16" ht="35.25" customHeight="1" thickBot="1" x14ac:dyDescent="0.3">
      <c r="A24" s="5"/>
      <c r="B24" s="222" t="s">
        <v>15</v>
      </c>
      <c r="C24" s="223"/>
      <c r="D24" s="223"/>
      <c r="E24" s="102"/>
      <c r="F24" s="77">
        <f>SUM(E5,E12,E16,E18)</f>
        <v>1</v>
      </c>
      <c r="G24" s="217">
        <f>G5+G12+G16+G18</f>
        <v>0</v>
      </c>
      <c r="H24" s="218"/>
      <c r="I24" s="217">
        <f t="shared" ref="I24" si="36">I5+I12+I16+I18</f>
        <v>0</v>
      </c>
      <c r="J24" s="218"/>
      <c r="K24" s="217">
        <f t="shared" ref="K24" si="37">K5+K12+K16+K18</f>
        <v>0</v>
      </c>
      <c r="L24" s="218"/>
      <c r="M24" s="217">
        <f t="shared" ref="M24" si="38">M5+M12+M16+M18</f>
        <v>0</v>
      </c>
      <c r="N24" s="218"/>
      <c r="O24" s="217">
        <f t="shared" ref="O24" si="39">O5+O12+O16+O18</f>
        <v>0</v>
      </c>
      <c r="P24" s="218"/>
    </row>
    <row r="25" spans="1:16" ht="20.25" customHeight="1" thickBot="1" x14ac:dyDescent="0.25">
      <c r="A25" s="6"/>
      <c r="B25" s="220" t="s">
        <v>14</v>
      </c>
      <c r="C25" s="221"/>
      <c r="D25" s="221"/>
      <c r="E25" s="101"/>
      <c r="F25" s="82">
        <v>70</v>
      </c>
      <c r="G25" s="219" t="str">
        <f>IF(G24&gt;=$F$25,"V","X")</f>
        <v>X</v>
      </c>
      <c r="H25" s="219"/>
      <c r="I25" s="219" t="str">
        <f t="shared" ref="I25" si="40">IF(I24&gt;=$F$25,"V","X")</f>
        <v>X</v>
      </c>
      <c r="J25" s="219"/>
      <c r="K25" s="219" t="str">
        <f t="shared" ref="K25" si="41">IF(K24&gt;=$F$25,"V","X")</f>
        <v>X</v>
      </c>
      <c r="L25" s="219"/>
      <c r="M25" s="219" t="str">
        <f t="shared" ref="M25" si="42">IF(M24&gt;=$F$25,"V","X")</f>
        <v>X</v>
      </c>
      <c r="N25" s="219"/>
      <c r="O25" s="219" t="str">
        <f t="shared" ref="O25" si="43">IF(O24&gt;=$F$25,"V","X")</f>
        <v>X</v>
      </c>
      <c r="P25" s="219"/>
    </row>
    <row r="26" spans="1:16" x14ac:dyDescent="0.2">
      <c r="B26" s="7" t="s">
        <v>9</v>
      </c>
      <c r="D26" s="3"/>
      <c r="E26" s="3"/>
    </row>
    <row r="27" spans="1:16" x14ac:dyDescent="0.2">
      <c r="B27" s="7" t="s">
        <v>10</v>
      </c>
      <c r="D27" s="3"/>
      <c r="E27" s="3"/>
    </row>
  </sheetData>
  <dataConsolidate/>
  <mergeCells count="67">
    <mergeCell ref="M25:N25"/>
    <mergeCell ref="O25:P25"/>
    <mergeCell ref="M24:N24"/>
    <mergeCell ref="O24:P24"/>
    <mergeCell ref="M18:N18"/>
    <mergeCell ref="O18:P18"/>
    <mergeCell ref="M16:N16"/>
    <mergeCell ref="O16:P16"/>
    <mergeCell ref="M12:N12"/>
    <mergeCell ref="O12:P12"/>
    <mergeCell ref="M7:N7"/>
    <mergeCell ref="O7:P7"/>
    <mergeCell ref="M5:N5"/>
    <mergeCell ref="O5:P5"/>
    <mergeCell ref="M3:N3"/>
    <mergeCell ref="O3:P3"/>
    <mergeCell ref="M2:N2"/>
    <mergeCell ref="O2:P2"/>
    <mergeCell ref="I16:J16"/>
    <mergeCell ref="I18:J18"/>
    <mergeCell ref="I24:J24"/>
    <mergeCell ref="I25:J25"/>
    <mergeCell ref="K2:L2"/>
    <mergeCell ref="K3:L3"/>
    <mergeCell ref="K5:L5"/>
    <mergeCell ref="K7:L7"/>
    <mergeCell ref="K12:L12"/>
    <mergeCell ref="K16:L16"/>
    <mergeCell ref="K18:L18"/>
    <mergeCell ref="K24:L24"/>
    <mergeCell ref="K25:L25"/>
    <mergeCell ref="I2:J2"/>
    <mergeCell ref="I3:J3"/>
    <mergeCell ref="I5:J5"/>
    <mergeCell ref="I7:J7"/>
    <mergeCell ref="I12:J12"/>
    <mergeCell ref="G24:H24"/>
    <mergeCell ref="C6:D6"/>
    <mergeCell ref="G25:H25"/>
    <mergeCell ref="B25:D25"/>
    <mergeCell ref="G12:H12"/>
    <mergeCell ref="B24:D24"/>
    <mergeCell ref="C16:D16"/>
    <mergeCell ref="B19:B23"/>
    <mergeCell ref="G16:H16"/>
    <mergeCell ref="C19:C23"/>
    <mergeCell ref="E16:F16"/>
    <mergeCell ref="E18:F18"/>
    <mergeCell ref="C18:D18"/>
    <mergeCell ref="C17:D17"/>
    <mergeCell ref="B2:B4"/>
    <mergeCell ref="C2:D4"/>
    <mergeCell ref="F2:F4"/>
    <mergeCell ref="G2:H2"/>
    <mergeCell ref="C13:D13"/>
    <mergeCell ref="C5:D5"/>
    <mergeCell ref="C12:D12"/>
    <mergeCell ref="G3:H3"/>
    <mergeCell ref="G5:H5"/>
    <mergeCell ref="E5:F5"/>
    <mergeCell ref="E12:F12"/>
    <mergeCell ref="C14:D14"/>
    <mergeCell ref="G18:H18"/>
    <mergeCell ref="B7:B11"/>
    <mergeCell ref="C7:C11"/>
    <mergeCell ref="F7:F11"/>
    <mergeCell ref="G7:H7"/>
  </mergeCells>
  <conditionalFormatting sqref="G25:P25">
    <cfRule type="expression" dxfId="1" priority="45">
      <formula>G25="X"</formula>
    </cfRule>
    <cfRule type="expression" dxfId="0" priority="46">
      <formula>G25="V"</formula>
    </cfRule>
  </conditionalFormatting>
  <dataValidations count="2">
    <dataValidation type="list" allowBlank="1" showInputMessage="1" showErrorMessage="1" errorTitle="שגיאה" error="יש לסמן V במידה וקיים_x000a_X במידה ולא קיים" sqref="G13 I13 K13 M13 O13">
      <formula1>"V,X"</formula1>
    </dataValidation>
    <dataValidation allowBlank="1" showInputMessage="1" showErrorMessage="1" errorTitle="שגיאה" error="יש להזין ציון בין 0 ל 10" sqref="G17 G19:G23 I17 K17 M17 O17 I19:I23 K19:K23 M19:M23 O19:O23"/>
  </dataValidations>
  <pageMargins left="0.7" right="0.7" top="0.75" bottom="0.75" header="0.3" footer="0.3"/>
  <pageSetup orientation="portrait" r:id="rId1"/>
  <ignoredErrors>
    <ignoredError sqref="G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rightToLeft="1" zoomScale="90" zoomScaleNormal="90" workbookViewId="0">
      <selection activeCell="A2" sqref="A2"/>
    </sheetView>
  </sheetViews>
  <sheetFormatPr defaultRowHeight="14.25" x14ac:dyDescent="0.2"/>
  <cols>
    <col min="1" max="2" width="9" customWidth="1"/>
    <col min="3" max="3" width="18.125" customWidth="1"/>
    <col min="4" max="8" width="12.625" customWidth="1"/>
  </cols>
  <sheetData>
    <row r="1" spans="1:8" ht="15" thickBot="1" x14ac:dyDescent="0.25">
      <c r="A1" s="2"/>
      <c r="B1" s="2"/>
      <c r="C1" s="2"/>
      <c r="D1" s="2"/>
      <c r="E1" s="2"/>
      <c r="F1" s="2"/>
      <c r="G1" s="2"/>
      <c r="H1" s="2"/>
    </row>
    <row r="2" spans="1:8" ht="15" x14ac:dyDescent="0.2">
      <c r="A2" s="2"/>
      <c r="B2" s="2"/>
      <c r="C2" s="232" t="s">
        <v>21</v>
      </c>
      <c r="D2" s="26">
        <v>1</v>
      </c>
      <c r="E2" s="27">
        <v>2</v>
      </c>
      <c r="F2" s="27">
        <v>3</v>
      </c>
      <c r="G2" s="27">
        <v>4</v>
      </c>
      <c r="H2" s="28">
        <v>5</v>
      </c>
    </row>
    <row r="3" spans="1:8" ht="15" x14ac:dyDescent="0.2">
      <c r="A3" s="2"/>
      <c r="B3" s="2"/>
      <c r="C3" s="233"/>
      <c r="D3" s="29" t="str">
        <f>IF('תנאי-סף'!D3="","",'תנאי-סף'!D3)</f>
        <v/>
      </c>
      <c r="E3" s="30"/>
      <c r="F3" s="30"/>
      <c r="G3" s="30"/>
      <c r="H3" s="31"/>
    </row>
    <row r="4" spans="1:8" ht="15" x14ac:dyDescent="0.2">
      <c r="A4" s="2"/>
      <c r="B4" s="2"/>
      <c r="C4" s="32" t="s">
        <v>16</v>
      </c>
      <c r="D4" s="56"/>
      <c r="E4" s="57"/>
      <c r="F4" s="57"/>
      <c r="G4" s="57"/>
      <c r="H4" s="58"/>
    </row>
    <row r="5" spans="1:8" ht="15.75" thickBot="1" x14ac:dyDescent="0.25">
      <c r="A5" s="2"/>
      <c r="B5" s="2"/>
      <c r="C5" s="33" t="s">
        <v>17</v>
      </c>
      <c r="D5" s="34">
        <f>IFERROR(MIN($D$4:$H$4)/D4*100,0)</f>
        <v>0</v>
      </c>
      <c r="E5" s="35">
        <f>IFERROR(MIN($D$4:$H$4)/E4*100,0)</f>
        <v>0</v>
      </c>
      <c r="F5" s="35">
        <f>IFERROR(MIN($D$4:$H$4)/F4*100,0)</f>
        <v>0</v>
      </c>
      <c r="G5" s="35">
        <f>IFERROR(MIN($D$4:$H$4)/G4*100,0)</f>
        <v>0</v>
      </c>
      <c r="H5" s="36">
        <f>IFERROR(MIN($D$4:$H$4)/H4*100,0)</f>
        <v>0</v>
      </c>
    </row>
    <row r="6" spans="1:8" x14ac:dyDescent="0.2">
      <c r="A6" s="2"/>
      <c r="B6" s="2"/>
      <c r="C6" s="2"/>
      <c r="D6" s="2"/>
      <c r="E6" s="2"/>
      <c r="F6" s="2"/>
      <c r="G6" s="2"/>
      <c r="H6" s="2"/>
    </row>
    <row r="7" spans="1:8" x14ac:dyDescent="0.2">
      <c r="A7" s="2"/>
      <c r="B7" s="2"/>
      <c r="C7" s="2"/>
      <c r="D7" s="2"/>
      <c r="E7" s="2"/>
      <c r="F7" s="2"/>
      <c r="G7" s="2"/>
      <c r="H7" s="2"/>
    </row>
    <row r="8" spans="1:8" x14ac:dyDescent="0.2">
      <c r="A8" s="2"/>
      <c r="B8" s="2"/>
      <c r="C8" s="2"/>
      <c r="D8" s="2"/>
      <c r="E8" s="2"/>
      <c r="F8" s="2"/>
      <c r="G8" s="2"/>
      <c r="H8" s="2"/>
    </row>
    <row r="9" spans="1:8" x14ac:dyDescent="0.2">
      <c r="A9" s="2"/>
      <c r="B9" s="2"/>
      <c r="C9" s="2"/>
      <c r="D9" s="2"/>
      <c r="E9" s="2"/>
      <c r="F9" s="2"/>
      <c r="G9" s="2"/>
      <c r="H9" s="2"/>
    </row>
    <row r="10" spans="1:8" ht="15" thickBot="1" x14ac:dyDescent="0.25">
      <c r="A10" s="2"/>
      <c r="B10" s="2"/>
      <c r="C10" s="2"/>
      <c r="D10" s="2"/>
      <c r="E10" s="2"/>
      <c r="F10" s="2"/>
      <c r="G10" s="2"/>
      <c r="H10" s="2"/>
    </row>
    <row r="11" spans="1:8" ht="15.75" thickBot="1" x14ac:dyDescent="0.3">
      <c r="A11" s="2"/>
      <c r="B11" s="234" t="s">
        <v>22</v>
      </c>
      <c r="C11" s="235"/>
      <c r="D11" s="37">
        <v>1</v>
      </c>
      <c r="E11" s="27">
        <v>2</v>
      </c>
      <c r="F11" s="27">
        <v>3</v>
      </c>
      <c r="G11" s="27">
        <v>4</v>
      </c>
      <c r="H11" s="28">
        <v>5</v>
      </c>
    </row>
    <row r="12" spans="1:8" ht="15" x14ac:dyDescent="0.25">
      <c r="A12" s="2"/>
      <c r="B12" s="38" t="s">
        <v>8</v>
      </c>
      <c r="C12" s="39" t="s">
        <v>23</v>
      </c>
      <c r="D12" s="40"/>
      <c r="E12" s="41"/>
      <c r="F12" s="41"/>
      <c r="G12" s="41"/>
      <c r="H12" s="42"/>
    </row>
    <row r="13" spans="1:8" x14ac:dyDescent="0.2">
      <c r="A13" s="2"/>
      <c r="B13" s="43">
        <v>0.65</v>
      </c>
      <c r="C13" s="44" t="s">
        <v>18</v>
      </c>
      <c r="D13" s="45"/>
      <c r="E13" s="45"/>
      <c r="F13" s="45"/>
      <c r="G13" s="45"/>
      <c r="H13" s="88"/>
    </row>
    <row r="14" spans="1:8" x14ac:dyDescent="0.2">
      <c r="A14" s="2"/>
      <c r="B14" s="43">
        <v>0.35</v>
      </c>
      <c r="C14" s="44" t="s">
        <v>19</v>
      </c>
      <c r="D14" s="45"/>
      <c r="E14" s="46"/>
      <c r="F14" s="46"/>
      <c r="G14" s="46"/>
      <c r="H14" s="47"/>
    </row>
    <row r="15" spans="1:8" ht="15" x14ac:dyDescent="0.2">
      <c r="A15" s="2"/>
      <c r="B15" s="48">
        <f>SUM(B13:B14)</f>
        <v>1</v>
      </c>
      <c r="C15" s="49" t="s">
        <v>20</v>
      </c>
      <c r="D15" s="50">
        <f>SUMPRODUCT($B13:$B14,D13:D14)</f>
        <v>0</v>
      </c>
      <c r="E15" s="51">
        <f>SUMPRODUCT($B13:$B14,E13:E14)</f>
        <v>0</v>
      </c>
      <c r="F15" s="51">
        <f>SUMPRODUCT($B13:$B14,F13:F14)</f>
        <v>0</v>
      </c>
      <c r="G15" s="51">
        <f>SUMPRODUCT($B13:$B14,G13:G14)</f>
        <v>0</v>
      </c>
      <c r="H15" s="52">
        <f>SUMPRODUCT($B13:$B14,H13:H14)</f>
        <v>0</v>
      </c>
    </row>
    <row r="16" spans="1:8" ht="15.75" thickBot="1" x14ac:dyDescent="0.25">
      <c r="A16" s="2"/>
      <c r="B16" s="236" t="s">
        <v>24</v>
      </c>
      <c r="C16" s="237"/>
      <c r="D16" s="53">
        <f>RANK(D15,$D$15:$H$15,0)</f>
        <v>1</v>
      </c>
      <c r="E16" s="54">
        <f>RANK(E15,$D$15:$H$15,0)</f>
        <v>1</v>
      </c>
      <c r="F16" s="54">
        <f>RANK(F15,$D$15:$H$15,0)</f>
        <v>1</v>
      </c>
      <c r="G16" s="54">
        <f>RANK(G15,$D$15:$H$15,0)</f>
        <v>1</v>
      </c>
      <c r="H16" s="55">
        <f>RANK(H15,$D$15:$H$15,0)</f>
        <v>1</v>
      </c>
    </row>
  </sheetData>
  <mergeCells count="3">
    <mergeCell ref="C2:C3"/>
    <mergeCell ref="B11:C11"/>
    <mergeCell ref="B16:C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365C168D4A92A14F8C373D753978D9A0" ma:contentTypeVersion="1" ma:contentTypeDescription="צור מסמך חדש." ma:contentTypeScope="" ma:versionID="45cb90a9eec8dc1e12ddd953037a25a3">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8AF122-5D72-409E-AEFC-959EFF24002D}"/>
</file>

<file path=customXml/itemProps2.xml><?xml version="1.0" encoding="utf-8"?>
<ds:datastoreItem xmlns:ds="http://schemas.openxmlformats.org/officeDocument/2006/customXml" ds:itemID="{0ED4CD9D-E2CF-49F4-BA6D-A2E57F4D41D8}"/>
</file>

<file path=customXml/itemProps3.xml><?xml version="1.0" encoding="utf-8"?>
<ds:datastoreItem xmlns:ds="http://schemas.openxmlformats.org/officeDocument/2006/customXml" ds:itemID="{51DE71C8-3038-4ADC-8C27-D92A89D556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9</vt:i4>
      </vt:variant>
    </vt:vector>
  </HeadingPairs>
  <TitlesOfParts>
    <vt:vector size="12" baseType="lpstr">
      <vt:lpstr>תנאי-סף</vt:lpstr>
      <vt:lpstr>איכות</vt:lpstr>
      <vt:lpstr>מחיר וסיכום</vt:lpstr>
      <vt:lpstr>'תנאי-סף'!_Ref179538436</vt:lpstr>
      <vt:lpstr>'תנאי-סף'!_Ref263083897</vt:lpstr>
      <vt:lpstr>'תנאי-סף'!_Ref274737718</vt:lpstr>
      <vt:lpstr>'תנאי-סף'!_Ref299441922</vt:lpstr>
      <vt:lpstr>'תנאי-סף'!_Ref304923103</vt:lpstr>
      <vt:lpstr>'תנאי-סף'!_Ref316372399</vt:lpstr>
      <vt:lpstr>'תנאי-סף'!_Ref329872137</vt:lpstr>
      <vt:lpstr>'תנאי-סף'!_Ref398572025</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מפל יחצ לפרסום</dc:title>
  <dc:creator>Shlomi Turgeman</dc:creator>
  <cp:lastModifiedBy>Shlomi Turgeman</cp:lastModifiedBy>
  <dcterms:created xsi:type="dcterms:W3CDTF">2012-09-13T08:40:43Z</dcterms:created>
  <dcterms:modified xsi:type="dcterms:W3CDTF">2014-10-22T11:46:14Z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0x010100365C168D4A92A14F8C373D753978D9A0</vt:lpwstr>
  </property>
</Properties>
</file>